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ldis\Documents\Energoefetivitāte\Meža iela 10\2024.gads\Tāme un būvapjomi\"/>
    </mc:Choice>
  </mc:AlternateContent>
  <bookViews>
    <workbookView xWindow="-120" yWindow="-120" windowWidth="29040" windowHeight="15840" tabRatio="924"/>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 name="5a+c+n" sheetId="7" r:id="rId25"/>
    <sheet name="5a" sheetId="45" r:id="rId26"/>
    <sheet name="5c" sheetId="101" r:id="rId27"/>
    <sheet name="5n" sheetId="46" r:id="rId28"/>
    <sheet name="6a+c+n" sheetId="8" r:id="rId29"/>
    <sheet name="6a" sheetId="47" r:id="rId30"/>
    <sheet name="6c" sheetId="102" r:id="rId31"/>
    <sheet name="6n" sheetId="48" r:id="rId32"/>
    <sheet name="7a+c+n" sheetId="50" r:id="rId33"/>
    <sheet name="7a" sheetId="9" r:id="rId34"/>
    <sheet name="7c" sheetId="103" r:id="rId35"/>
    <sheet name="7n" sheetId="49" r:id="rId36"/>
    <sheet name="8a+c+n" sheetId="10" r:id="rId37"/>
    <sheet name="8a" sheetId="51" r:id="rId38"/>
    <sheet name="8c" sheetId="104" r:id="rId39"/>
    <sheet name="8n" sheetId="52" r:id="rId40"/>
    <sheet name="9a+c+n" sheetId="11" r:id="rId41"/>
    <sheet name="9a" sheetId="95" r:id="rId42"/>
    <sheet name="9c" sheetId="105" r:id="rId43"/>
    <sheet name="9n" sheetId="96" r:id="rId44"/>
    <sheet name="10a+c+n" sheetId="12" r:id="rId45"/>
    <sheet name="10a" sheetId="93" r:id="rId46"/>
    <sheet name="10c" sheetId="106" r:id="rId47"/>
    <sheet name="10n" sheetId="94" r:id="rId48"/>
    <sheet name="11a+c+n" sheetId="13" r:id="rId49"/>
    <sheet name="11a" sheetId="91" r:id="rId50"/>
    <sheet name="11c" sheetId="107" r:id="rId51"/>
    <sheet name="11n" sheetId="92" r:id="rId52"/>
  </sheets>
  <definedNames>
    <definedName name="_xlnm._FilterDatabase" localSheetId="36" hidden="1">'8a+c+n'!$A$12:$Q$24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48" l="1"/>
  <c r="C21" i="48"/>
  <c r="D21" i="48"/>
  <c r="H21" i="48"/>
  <c r="K21" i="48"/>
  <c r="L21" i="48"/>
  <c r="M21" i="48"/>
  <c r="N21" i="48"/>
  <c r="O21" i="48"/>
  <c r="P21" i="48"/>
  <c r="A21" i="48" s="1"/>
  <c r="B22" i="48"/>
  <c r="C22" i="48"/>
  <c r="D22" i="48"/>
  <c r="H22" i="48"/>
  <c r="K22" i="48"/>
  <c r="L22" i="48"/>
  <c r="M22" i="48"/>
  <c r="N22" i="48"/>
  <c r="O22" i="48"/>
  <c r="P22" i="48"/>
  <c r="A22" i="48" s="1"/>
  <c r="A23" i="48"/>
  <c r="B23" i="48"/>
  <c r="C23" i="48"/>
  <c r="D23" i="48"/>
  <c r="H23" i="48"/>
  <c r="K23" i="48"/>
  <c r="L23" i="48"/>
  <c r="M23" i="48"/>
  <c r="N23" i="48"/>
  <c r="O23" i="48"/>
  <c r="P23" i="48"/>
  <c r="A24" i="48"/>
  <c r="B24" i="48"/>
  <c r="C24" i="48"/>
  <c r="D24" i="48"/>
  <c r="H24" i="48"/>
  <c r="K24" i="48"/>
  <c r="L24" i="48"/>
  <c r="M24" i="48"/>
  <c r="N24" i="48"/>
  <c r="O24" i="48"/>
  <c r="P24" i="48"/>
  <c r="B25" i="48"/>
  <c r="C25" i="48"/>
  <c r="D25" i="48"/>
  <c r="H25" i="48"/>
  <c r="K25" i="48"/>
  <c r="L25" i="48"/>
  <c r="M25" i="48"/>
  <c r="N25" i="48"/>
  <c r="O25" i="48"/>
  <c r="P25" i="48"/>
  <c r="A25" i="48" s="1"/>
  <c r="B26" i="48"/>
  <c r="C26" i="48"/>
  <c r="D26" i="48"/>
  <c r="H26" i="48"/>
  <c r="K26" i="48"/>
  <c r="L26" i="48"/>
  <c r="M26" i="48"/>
  <c r="N26" i="48"/>
  <c r="O26" i="48"/>
  <c r="P26" i="48"/>
  <c r="A26" i="48" s="1"/>
  <c r="B27" i="48"/>
  <c r="C27" i="48"/>
  <c r="D27" i="48"/>
  <c r="H27" i="48"/>
  <c r="K27" i="48"/>
  <c r="L27" i="48"/>
  <c r="M27" i="48"/>
  <c r="N27" i="48"/>
  <c r="O27" i="48"/>
  <c r="P27" i="48"/>
  <c r="A27" i="48" s="1"/>
  <c r="B28" i="48"/>
  <c r="C28" i="48"/>
  <c r="D28" i="48"/>
  <c r="H28" i="48"/>
  <c r="K28" i="48"/>
  <c r="L28" i="48"/>
  <c r="M28" i="48"/>
  <c r="N28" i="48"/>
  <c r="O28" i="48"/>
  <c r="P28" i="48"/>
  <c r="A28" i="48" s="1"/>
  <c r="B29" i="48"/>
  <c r="C29" i="48"/>
  <c r="D29" i="48"/>
  <c r="H29" i="48"/>
  <c r="K29" i="48"/>
  <c r="L29" i="48"/>
  <c r="M29" i="48"/>
  <c r="N29" i="48"/>
  <c r="O29" i="48"/>
  <c r="P29" i="48"/>
  <c r="A29" i="48" s="1"/>
  <c r="B30" i="48"/>
  <c r="C30" i="48"/>
  <c r="D30" i="48"/>
  <c r="H30" i="48"/>
  <c r="K30" i="48"/>
  <c r="L30" i="48"/>
  <c r="M30" i="48"/>
  <c r="N30" i="48"/>
  <c r="O30" i="48"/>
  <c r="P30" i="48"/>
  <c r="A30" i="48" s="1"/>
  <c r="B31" i="48"/>
  <c r="C31" i="48"/>
  <c r="D31" i="48"/>
  <c r="H31" i="48"/>
  <c r="K31" i="48"/>
  <c r="L31" i="48"/>
  <c r="M31" i="48"/>
  <c r="N31" i="48"/>
  <c r="O31" i="48"/>
  <c r="P31" i="48"/>
  <c r="A31" i="48" s="1"/>
  <c r="B32" i="48"/>
  <c r="C32" i="48"/>
  <c r="D32" i="48"/>
  <c r="H32" i="48"/>
  <c r="K32" i="48"/>
  <c r="L32" i="48"/>
  <c r="M32" i="48"/>
  <c r="N32" i="48"/>
  <c r="O32" i="48"/>
  <c r="P32" i="48"/>
  <c r="A32" i="48" s="1"/>
  <c r="B33" i="48"/>
  <c r="C33" i="48"/>
  <c r="D33" i="48"/>
  <c r="H33" i="48"/>
  <c r="K33" i="48"/>
  <c r="L33" i="48"/>
  <c r="M33" i="48"/>
  <c r="N33" i="48"/>
  <c r="O33" i="48"/>
  <c r="P33" i="48"/>
  <c r="A33" i="48" s="1"/>
  <c r="B34" i="48"/>
  <c r="C34" i="48"/>
  <c r="D34" i="48"/>
  <c r="H34" i="48"/>
  <c r="K34" i="48"/>
  <c r="L34" i="48"/>
  <c r="M34" i="48"/>
  <c r="N34" i="48"/>
  <c r="O34" i="48"/>
  <c r="P34" i="48"/>
  <c r="A34" i="48" s="1"/>
  <c r="A35" i="48"/>
  <c r="B35" i="48"/>
  <c r="C35" i="48"/>
  <c r="D35" i="48"/>
  <c r="H35" i="48"/>
  <c r="K35" i="48"/>
  <c r="L35" i="48"/>
  <c r="M35" i="48"/>
  <c r="N35" i="48"/>
  <c r="O35" i="48"/>
  <c r="P35" i="48"/>
  <c r="A36" i="48"/>
  <c r="B36" i="48"/>
  <c r="C36" i="48"/>
  <c r="D36" i="48"/>
  <c r="H36" i="48"/>
  <c r="K36" i="48"/>
  <c r="L36" i="48"/>
  <c r="M36" i="48"/>
  <c r="N36" i="48"/>
  <c r="O36" i="48"/>
  <c r="P36" i="48"/>
  <c r="B37" i="48"/>
  <c r="C37" i="48"/>
  <c r="D37" i="48"/>
  <c r="H37" i="48"/>
  <c r="K37" i="48"/>
  <c r="L37" i="48"/>
  <c r="M37" i="48"/>
  <c r="N37" i="48"/>
  <c r="O37" i="48"/>
  <c r="P37" i="48"/>
  <c r="A37" i="48" s="1"/>
  <c r="B38" i="48"/>
  <c r="C38" i="48"/>
  <c r="D38" i="48"/>
  <c r="H38" i="48"/>
  <c r="K38" i="48"/>
  <c r="L38" i="48"/>
  <c r="M38" i="48"/>
  <c r="N38" i="48"/>
  <c r="O38" i="48"/>
  <c r="P38" i="48"/>
  <c r="A38" i="48" s="1"/>
  <c r="B39" i="48"/>
  <c r="C39" i="48"/>
  <c r="D39" i="48"/>
  <c r="H39" i="48"/>
  <c r="K39" i="48"/>
  <c r="L39" i="48"/>
  <c r="M39" i="48"/>
  <c r="N39" i="48"/>
  <c r="O39" i="48"/>
  <c r="P39" i="48"/>
  <c r="A39" i="48" s="1"/>
  <c r="B40" i="48"/>
  <c r="C40" i="48"/>
  <c r="D40" i="48"/>
  <c r="H40" i="48"/>
  <c r="K40" i="48"/>
  <c r="L40" i="48"/>
  <c r="M40" i="48"/>
  <c r="N40" i="48"/>
  <c r="O40" i="48"/>
  <c r="P40" i="48"/>
  <c r="A40" i="48" s="1"/>
  <c r="A41" i="48"/>
  <c r="B41" i="48"/>
  <c r="C41" i="48"/>
  <c r="D41" i="48"/>
  <c r="H41" i="48"/>
  <c r="K41" i="48"/>
  <c r="L41" i="48"/>
  <c r="M41" i="48"/>
  <c r="N41" i="48"/>
  <c r="O41" i="48"/>
  <c r="P41" i="48"/>
  <c r="B16" i="102"/>
  <c r="C16" i="102"/>
  <c r="D16" i="102"/>
  <c r="H16" i="102"/>
  <c r="K16" i="102"/>
  <c r="L16" i="102"/>
  <c r="M16" i="102"/>
  <c r="N16" i="102"/>
  <c r="O16" i="102"/>
  <c r="P16" i="102"/>
  <c r="A16" i="102" s="1"/>
  <c r="A17" i="102"/>
  <c r="B17" i="102"/>
  <c r="C17" i="102"/>
  <c r="D17" i="102"/>
  <c r="H17" i="102"/>
  <c r="K17" i="102"/>
  <c r="L17" i="102"/>
  <c r="M17" i="102"/>
  <c r="N17" i="102"/>
  <c r="O17" i="102"/>
  <c r="P17" i="102"/>
  <c r="A18" i="102"/>
  <c r="B18" i="102"/>
  <c r="C18" i="102"/>
  <c r="D18" i="102"/>
  <c r="H18" i="102"/>
  <c r="K18" i="102"/>
  <c r="L18" i="102"/>
  <c r="M18" i="102"/>
  <c r="N18" i="102"/>
  <c r="O18" i="102"/>
  <c r="P18" i="102"/>
  <c r="A19" i="102"/>
  <c r="B19" i="102"/>
  <c r="C19" i="102"/>
  <c r="D19" i="102"/>
  <c r="H19" i="102"/>
  <c r="K19" i="102"/>
  <c r="L19" i="102"/>
  <c r="M19" i="102"/>
  <c r="N19" i="102"/>
  <c r="O19" i="102"/>
  <c r="P19" i="102"/>
  <c r="A20" i="102"/>
  <c r="B20" i="102"/>
  <c r="C20" i="102"/>
  <c r="D20" i="102"/>
  <c r="H20" i="102"/>
  <c r="K20" i="102"/>
  <c r="L20" i="102"/>
  <c r="M20" i="102"/>
  <c r="N20" i="102"/>
  <c r="O20" i="102"/>
  <c r="P20" i="102"/>
  <c r="B21" i="102"/>
  <c r="C21" i="102"/>
  <c r="D21" i="102"/>
  <c r="H21" i="102"/>
  <c r="K21" i="102"/>
  <c r="L21" i="102"/>
  <c r="M21" i="102"/>
  <c r="N21" i="102"/>
  <c r="O21" i="102"/>
  <c r="P21" i="102"/>
  <c r="A21" i="102" s="1"/>
  <c r="B22" i="102"/>
  <c r="C22" i="102"/>
  <c r="D22" i="102"/>
  <c r="H22" i="102"/>
  <c r="K22" i="102"/>
  <c r="L22" i="102"/>
  <c r="M22" i="102"/>
  <c r="N22" i="102"/>
  <c r="O22" i="102"/>
  <c r="P22" i="102"/>
  <c r="A22" i="102" s="1"/>
  <c r="B23" i="102"/>
  <c r="C23" i="102"/>
  <c r="D23" i="102"/>
  <c r="H23" i="102"/>
  <c r="K23" i="102"/>
  <c r="L23" i="102"/>
  <c r="M23" i="102"/>
  <c r="N23" i="102"/>
  <c r="O23" i="102"/>
  <c r="P23" i="102"/>
  <c r="A23" i="102" s="1"/>
  <c r="B24" i="102"/>
  <c r="C24" i="102"/>
  <c r="D24" i="102"/>
  <c r="H24" i="102"/>
  <c r="K24" i="102"/>
  <c r="L24" i="102"/>
  <c r="M24" i="102"/>
  <c r="N24" i="102"/>
  <c r="O24" i="102"/>
  <c r="P24" i="102"/>
  <c r="A24" i="102" s="1"/>
  <c r="B25" i="102"/>
  <c r="C25" i="102"/>
  <c r="D25" i="102"/>
  <c r="H25" i="102"/>
  <c r="K25" i="102"/>
  <c r="L25" i="102"/>
  <c r="M25" i="102"/>
  <c r="N25" i="102"/>
  <c r="O25" i="102"/>
  <c r="P25" i="102"/>
  <c r="A25" i="102" s="1"/>
  <c r="B26" i="102"/>
  <c r="C26" i="102"/>
  <c r="D26" i="102"/>
  <c r="H26" i="102"/>
  <c r="K26" i="102"/>
  <c r="L26" i="102"/>
  <c r="M26" i="102"/>
  <c r="N26" i="102"/>
  <c r="O26" i="102"/>
  <c r="P26" i="102"/>
  <c r="A26" i="102" s="1"/>
  <c r="B27" i="102"/>
  <c r="C27" i="102"/>
  <c r="D27" i="102"/>
  <c r="H27" i="102"/>
  <c r="K27" i="102"/>
  <c r="L27" i="102"/>
  <c r="M27" i="102"/>
  <c r="N27" i="102"/>
  <c r="O27" i="102"/>
  <c r="P27" i="102"/>
  <c r="A27" i="102" s="1"/>
  <c r="B28" i="102"/>
  <c r="C28" i="102"/>
  <c r="D28" i="102"/>
  <c r="H28" i="102"/>
  <c r="K28" i="102"/>
  <c r="L28" i="102"/>
  <c r="M28" i="102"/>
  <c r="N28" i="102"/>
  <c r="O28" i="102"/>
  <c r="P28" i="102"/>
  <c r="A28" i="102" s="1"/>
  <c r="A29" i="102"/>
  <c r="B29" i="102"/>
  <c r="C29" i="102"/>
  <c r="D29" i="102"/>
  <c r="H29" i="102"/>
  <c r="K29" i="102"/>
  <c r="L29" i="102"/>
  <c r="M29" i="102"/>
  <c r="N29" i="102"/>
  <c r="O29" i="102"/>
  <c r="P29" i="102"/>
  <c r="A30" i="102"/>
  <c r="B30" i="102"/>
  <c r="C30" i="102"/>
  <c r="D30" i="102"/>
  <c r="H30" i="102"/>
  <c r="K30" i="102"/>
  <c r="L30" i="102"/>
  <c r="M30" i="102"/>
  <c r="N30" i="102"/>
  <c r="O30" i="102"/>
  <c r="P30" i="102"/>
  <c r="A31" i="102"/>
  <c r="B31" i="102"/>
  <c r="C31" i="102"/>
  <c r="D31" i="102"/>
  <c r="H31" i="102"/>
  <c r="K31" i="102"/>
  <c r="L31" i="102"/>
  <c r="M31" i="102"/>
  <c r="N31" i="102"/>
  <c r="O31" i="102"/>
  <c r="P31" i="102"/>
  <c r="A32" i="102"/>
  <c r="B32" i="102"/>
  <c r="C32" i="102"/>
  <c r="D32" i="102"/>
  <c r="H32" i="102"/>
  <c r="K32" i="102"/>
  <c r="L32" i="102"/>
  <c r="M32" i="102"/>
  <c r="N32" i="102"/>
  <c r="O32" i="102"/>
  <c r="P32" i="102"/>
  <c r="B33" i="102"/>
  <c r="C33" i="102"/>
  <c r="D33" i="102"/>
  <c r="H33" i="102"/>
  <c r="K33" i="102"/>
  <c r="L33" i="102"/>
  <c r="M33" i="102"/>
  <c r="N33" i="102"/>
  <c r="O33" i="102"/>
  <c r="P33" i="102"/>
  <c r="A33" i="102" s="1"/>
  <c r="B34" i="102"/>
  <c r="C34" i="102"/>
  <c r="D34" i="102"/>
  <c r="H34" i="102"/>
  <c r="K34" i="102"/>
  <c r="L34" i="102"/>
  <c r="M34" i="102"/>
  <c r="N34" i="102"/>
  <c r="O34" i="102"/>
  <c r="P34" i="102"/>
  <c r="A34" i="102" s="1"/>
  <c r="B35" i="102"/>
  <c r="C35" i="102"/>
  <c r="D35" i="102"/>
  <c r="H35" i="102"/>
  <c r="K35" i="102"/>
  <c r="L35" i="102"/>
  <c r="M35" i="102"/>
  <c r="N35" i="102"/>
  <c r="O35" i="102"/>
  <c r="P35" i="102"/>
  <c r="A35" i="102" s="1"/>
  <c r="B36" i="102"/>
  <c r="C36" i="102"/>
  <c r="D36" i="102"/>
  <c r="H36" i="102"/>
  <c r="K36" i="102"/>
  <c r="L36" i="102"/>
  <c r="M36" i="102"/>
  <c r="N36" i="102"/>
  <c r="O36" i="102"/>
  <c r="P36" i="102"/>
  <c r="A36" i="102" s="1"/>
  <c r="B37" i="102"/>
  <c r="C37" i="102"/>
  <c r="D37" i="102"/>
  <c r="H37" i="102"/>
  <c r="K37" i="102"/>
  <c r="L37" i="102"/>
  <c r="M37" i="102"/>
  <c r="N37" i="102"/>
  <c r="O37" i="102"/>
  <c r="P37" i="102"/>
  <c r="A37" i="102" s="1"/>
  <c r="B38" i="102"/>
  <c r="C38" i="102"/>
  <c r="D38" i="102"/>
  <c r="H38" i="102"/>
  <c r="K38" i="102"/>
  <c r="L38" i="102"/>
  <c r="M38" i="102"/>
  <c r="N38" i="102"/>
  <c r="O38" i="102"/>
  <c r="P38" i="102"/>
  <c r="A38" i="102" s="1"/>
  <c r="B39" i="102"/>
  <c r="C39" i="102"/>
  <c r="D39" i="102"/>
  <c r="H39" i="102"/>
  <c r="K39" i="102"/>
  <c r="L39" i="102"/>
  <c r="M39" i="102"/>
  <c r="N39" i="102"/>
  <c r="O39" i="102"/>
  <c r="P39" i="102"/>
  <c r="A39" i="102" s="1"/>
  <c r="B20" i="47"/>
  <c r="C20" i="47"/>
  <c r="D20" i="47"/>
  <c r="H20" i="47"/>
  <c r="K20" i="47"/>
  <c r="L20" i="47"/>
  <c r="M20" i="47"/>
  <c r="N20" i="47"/>
  <c r="O20" i="47"/>
  <c r="P20" i="47"/>
  <c r="A20" i="47" s="1"/>
  <c r="B21" i="47"/>
  <c r="C21" i="47"/>
  <c r="D21" i="47"/>
  <c r="H21" i="47"/>
  <c r="K21" i="47"/>
  <c r="L21" i="47"/>
  <c r="M21" i="47"/>
  <c r="N21" i="47"/>
  <c r="O21" i="47"/>
  <c r="P21" i="47"/>
  <c r="A21" i="47" s="1"/>
  <c r="A22" i="47"/>
  <c r="B22" i="47"/>
  <c r="C22" i="47"/>
  <c r="D22" i="47"/>
  <c r="H22" i="47"/>
  <c r="K22" i="47"/>
  <c r="L22" i="47"/>
  <c r="M22" i="47"/>
  <c r="N22" i="47"/>
  <c r="O22" i="47"/>
  <c r="P22" i="47"/>
  <c r="B23" i="47"/>
  <c r="C23" i="47"/>
  <c r="D23" i="47"/>
  <c r="H23" i="47"/>
  <c r="K23" i="47"/>
  <c r="L23" i="47"/>
  <c r="M23" i="47"/>
  <c r="N23" i="47"/>
  <c r="O23" i="47"/>
  <c r="P23" i="47"/>
  <c r="A23" i="47" s="1"/>
  <c r="B24" i="47"/>
  <c r="C24" i="47"/>
  <c r="D24" i="47"/>
  <c r="H24" i="47"/>
  <c r="K24" i="47"/>
  <c r="L24" i="47"/>
  <c r="M24" i="47"/>
  <c r="N24" i="47"/>
  <c r="O24" i="47"/>
  <c r="P24" i="47"/>
  <c r="A24" i="47" s="1"/>
  <c r="A25" i="47"/>
  <c r="B25" i="47"/>
  <c r="C25" i="47"/>
  <c r="D25" i="47"/>
  <c r="H25" i="47"/>
  <c r="K25" i="47"/>
  <c r="L25" i="47"/>
  <c r="M25" i="47"/>
  <c r="N25" i="47"/>
  <c r="O25" i="47"/>
  <c r="P25" i="47"/>
  <c r="B26" i="47"/>
  <c r="C26" i="47"/>
  <c r="D26" i="47"/>
  <c r="H26" i="47"/>
  <c r="K26" i="47"/>
  <c r="L26" i="47"/>
  <c r="M26" i="47"/>
  <c r="N26" i="47"/>
  <c r="O26" i="47"/>
  <c r="P26" i="47"/>
  <c r="A26" i="47" s="1"/>
  <c r="A27" i="47"/>
  <c r="B27" i="47"/>
  <c r="C27" i="47"/>
  <c r="D27" i="47"/>
  <c r="H27" i="47"/>
  <c r="K27" i="47"/>
  <c r="L27" i="47"/>
  <c r="M27" i="47"/>
  <c r="N27" i="47"/>
  <c r="O27" i="47"/>
  <c r="P27" i="47"/>
  <c r="B28" i="47"/>
  <c r="C28" i="47"/>
  <c r="D28" i="47"/>
  <c r="H28" i="47"/>
  <c r="K28" i="47"/>
  <c r="L28" i="47"/>
  <c r="M28" i="47"/>
  <c r="N28" i="47"/>
  <c r="O28" i="47"/>
  <c r="P28" i="47"/>
  <c r="A28" i="47" s="1"/>
  <c r="B29" i="47"/>
  <c r="C29" i="47"/>
  <c r="D29" i="47"/>
  <c r="H29" i="47"/>
  <c r="K29" i="47"/>
  <c r="L29" i="47"/>
  <c r="M29" i="47"/>
  <c r="N29" i="47"/>
  <c r="O29" i="47"/>
  <c r="P29" i="47"/>
  <c r="A29" i="47" s="1"/>
  <c r="A30" i="47"/>
  <c r="B30" i="47"/>
  <c r="C30" i="47"/>
  <c r="D30" i="47"/>
  <c r="H30" i="47"/>
  <c r="K30" i="47"/>
  <c r="L30" i="47"/>
  <c r="M30" i="47"/>
  <c r="N30" i="47"/>
  <c r="O30" i="47"/>
  <c r="P30" i="47"/>
  <c r="B31" i="47"/>
  <c r="C31" i="47"/>
  <c r="D31" i="47"/>
  <c r="H31" i="47"/>
  <c r="K31" i="47"/>
  <c r="L31" i="47"/>
  <c r="M31" i="47"/>
  <c r="N31" i="47"/>
  <c r="O31" i="47"/>
  <c r="P31" i="47"/>
  <c r="A31" i="47" s="1"/>
  <c r="B32" i="47"/>
  <c r="C32" i="47"/>
  <c r="D32" i="47"/>
  <c r="H32" i="47"/>
  <c r="K32" i="47"/>
  <c r="L32" i="47"/>
  <c r="M32" i="47"/>
  <c r="N32" i="47"/>
  <c r="O32" i="47"/>
  <c r="P32" i="47"/>
  <c r="A32" i="47" s="1"/>
  <c r="B33" i="47"/>
  <c r="C33" i="47"/>
  <c r="D33" i="47"/>
  <c r="H33" i="47"/>
  <c r="K33" i="47"/>
  <c r="L33" i="47"/>
  <c r="M33" i="47"/>
  <c r="N33" i="47"/>
  <c r="O33" i="47"/>
  <c r="P33" i="47"/>
  <c r="A33" i="47" s="1"/>
  <c r="A34" i="47"/>
  <c r="B34" i="47"/>
  <c r="C34" i="47"/>
  <c r="D34" i="47"/>
  <c r="H34" i="47"/>
  <c r="K34" i="47"/>
  <c r="L34" i="47"/>
  <c r="M34" i="47"/>
  <c r="N34" i="47"/>
  <c r="O34" i="47"/>
  <c r="P34" i="47"/>
  <c r="B35" i="47"/>
  <c r="C35" i="47"/>
  <c r="D35" i="47"/>
  <c r="H35" i="47"/>
  <c r="K35" i="47"/>
  <c r="L35" i="47"/>
  <c r="M35" i="47"/>
  <c r="N35" i="47"/>
  <c r="O35" i="47"/>
  <c r="P35" i="47"/>
  <c r="A35" i="47" s="1"/>
  <c r="B36" i="47"/>
  <c r="C36" i="47"/>
  <c r="D36" i="47"/>
  <c r="H36" i="47"/>
  <c r="K36" i="47"/>
  <c r="L36" i="47"/>
  <c r="M36" i="47"/>
  <c r="N36" i="47"/>
  <c r="O36" i="47"/>
  <c r="P36" i="47"/>
  <c r="A36" i="47" s="1"/>
  <c r="A37" i="47"/>
  <c r="B37" i="47"/>
  <c r="C37" i="47"/>
  <c r="D37" i="47"/>
  <c r="H37" i="47"/>
  <c r="K37" i="47"/>
  <c r="L37" i="47"/>
  <c r="M37" i="47"/>
  <c r="N37" i="47"/>
  <c r="O37" i="47"/>
  <c r="P37" i="47"/>
  <c r="A38" i="47"/>
  <c r="B38" i="47"/>
  <c r="C38" i="47"/>
  <c r="D38" i="47"/>
  <c r="H38" i="47"/>
  <c r="K38" i="47"/>
  <c r="L38" i="47"/>
  <c r="M38" i="47"/>
  <c r="N38" i="47"/>
  <c r="O38" i="47"/>
  <c r="P38" i="47"/>
  <c r="A39" i="47"/>
  <c r="B39" i="47"/>
  <c r="C39" i="47"/>
  <c r="D39" i="47"/>
  <c r="H39" i="47"/>
  <c r="K39" i="47"/>
  <c r="L39" i="47"/>
  <c r="M39" i="47"/>
  <c r="N39" i="47"/>
  <c r="O39" i="47"/>
  <c r="P39" i="47"/>
  <c r="B40" i="47"/>
  <c r="C40" i="47"/>
  <c r="D40" i="47"/>
  <c r="H40" i="47"/>
  <c r="K40" i="47"/>
  <c r="L40" i="47"/>
  <c r="M40" i="47"/>
  <c r="N40" i="47"/>
  <c r="O40" i="47"/>
  <c r="P40" i="47"/>
  <c r="A40" i="47" s="1"/>
  <c r="B41" i="47"/>
  <c r="C41" i="47"/>
  <c r="D41" i="47"/>
  <c r="H41" i="47"/>
  <c r="K41" i="47"/>
  <c r="L41" i="47"/>
  <c r="M41" i="47"/>
  <c r="N41" i="47"/>
  <c r="O41" i="47"/>
  <c r="P41" i="47"/>
  <c r="A41" i="47" s="1"/>
  <c r="O28" i="8"/>
  <c r="N28" i="8"/>
  <c r="L28" i="8"/>
  <c r="H28" i="8"/>
  <c r="K28" i="8" s="1"/>
  <c r="B20" i="48"/>
  <c r="C20" i="48"/>
  <c r="D20" i="48"/>
  <c r="H20" i="48"/>
  <c r="K20" i="48"/>
  <c r="L20" i="48"/>
  <c r="M20" i="48"/>
  <c r="N20" i="48"/>
  <c r="O20" i="48"/>
  <c r="P20" i="48"/>
  <c r="A20" i="48" s="1"/>
  <c r="B16" i="47"/>
  <c r="C16" i="47"/>
  <c r="D16" i="47"/>
  <c r="H16" i="47"/>
  <c r="K16" i="47"/>
  <c r="L16" i="47"/>
  <c r="M16" i="47"/>
  <c r="N16" i="47"/>
  <c r="O16" i="47"/>
  <c r="P16" i="47"/>
  <c r="A16" i="47" s="1"/>
  <c r="B17" i="47"/>
  <c r="C17" i="47"/>
  <c r="D17" i="47"/>
  <c r="H17" i="47"/>
  <c r="K17" i="47"/>
  <c r="L17" i="47"/>
  <c r="M17" i="47"/>
  <c r="N17" i="47"/>
  <c r="O17" i="47"/>
  <c r="P17" i="47"/>
  <c r="A17" i="47" s="1"/>
  <c r="B18" i="47"/>
  <c r="C18" i="47"/>
  <c r="D18" i="47"/>
  <c r="H18" i="47"/>
  <c r="K18" i="47"/>
  <c r="L18" i="47"/>
  <c r="M18" i="47"/>
  <c r="N18" i="47"/>
  <c r="O18" i="47"/>
  <c r="P18" i="47"/>
  <c r="A18" i="47" s="1"/>
  <c r="B19" i="47"/>
  <c r="C19" i="47"/>
  <c r="D19" i="47"/>
  <c r="H19" i="47"/>
  <c r="K19" i="47"/>
  <c r="L19" i="47"/>
  <c r="M19" i="47"/>
  <c r="N19" i="47"/>
  <c r="O19" i="47"/>
  <c r="P19" i="47"/>
  <c r="A19" i="47" s="1"/>
  <c r="H23" i="8"/>
  <c r="K23" i="8" s="1"/>
  <c r="L23" i="8"/>
  <c r="N23" i="8"/>
  <c r="O23" i="8"/>
  <c r="N24" i="8"/>
  <c r="H24" i="8"/>
  <c r="M24" i="8" s="1"/>
  <c r="L24" i="8"/>
  <c r="B17" i="43"/>
  <c r="C17" i="43"/>
  <c r="D17" i="43"/>
  <c r="H17" i="43"/>
  <c r="K17" i="43"/>
  <c r="L17" i="43"/>
  <c r="M17" i="43"/>
  <c r="N17" i="43"/>
  <c r="O17" i="43"/>
  <c r="P17" i="43"/>
  <c r="A17" i="43" s="1"/>
  <c r="B18" i="43"/>
  <c r="C18" i="43"/>
  <c r="D18" i="43"/>
  <c r="H18" i="43"/>
  <c r="K18" i="43"/>
  <c r="L18" i="43"/>
  <c r="M18" i="43"/>
  <c r="N18" i="43"/>
  <c r="O18" i="43"/>
  <c r="P18" i="43"/>
  <c r="A18" i="43" s="1"/>
  <c r="B19" i="43"/>
  <c r="C19" i="43"/>
  <c r="D19" i="43"/>
  <c r="H19" i="43"/>
  <c r="K19" i="43"/>
  <c r="L19" i="43"/>
  <c r="M19" i="43"/>
  <c r="N19" i="43"/>
  <c r="O19" i="43"/>
  <c r="P19" i="43"/>
  <c r="A19" i="43" s="1"/>
  <c r="B20" i="43"/>
  <c r="C20" i="43"/>
  <c r="D20" i="43"/>
  <c r="H20" i="43"/>
  <c r="K20" i="43"/>
  <c r="L20" i="43"/>
  <c r="M20" i="43"/>
  <c r="N20" i="43"/>
  <c r="O20" i="43"/>
  <c r="P20" i="43"/>
  <c r="A20" i="43" s="1"/>
  <c r="B21" i="43"/>
  <c r="C21" i="43"/>
  <c r="D21" i="43"/>
  <c r="H21" i="43"/>
  <c r="K21" i="43"/>
  <c r="L21" i="43"/>
  <c r="M21" i="43"/>
  <c r="N21" i="43"/>
  <c r="O21" i="43"/>
  <c r="P21" i="43"/>
  <c r="A21" i="43" s="1"/>
  <c r="B22" i="43"/>
  <c r="C22" i="43"/>
  <c r="D22" i="43"/>
  <c r="H22" i="43"/>
  <c r="K22" i="43"/>
  <c r="L22" i="43"/>
  <c r="M22" i="43"/>
  <c r="N22" i="43"/>
  <c r="O22" i="43"/>
  <c r="P22" i="43"/>
  <c r="A22" i="43" s="1"/>
  <c r="B23" i="43"/>
  <c r="C23" i="43"/>
  <c r="D23" i="43"/>
  <c r="H23" i="43"/>
  <c r="K23" i="43"/>
  <c r="L23" i="43"/>
  <c r="M23" i="43"/>
  <c r="N23" i="43"/>
  <c r="O23" i="43"/>
  <c r="P23" i="43"/>
  <c r="A23" i="43" s="1"/>
  <c r="B24" i="43"/>
  <c r="C24" i="43"/>
  <c r="D24" i="43"/>
  <c r="H24" i="43"/>
  <c r="K24" i="43"/>
  <c r="L24" i="43"/>
  <c r="M24" i="43"/>
  <c r="N24" i="43"/>
  <c r="O24" i="43"/>
  <c r="P24" i="43"/>
  <c r="A24" i="43" s="1"/>
  <c r="B25" i="43"/>
  <c r="C25" i="43"/>
  <c r="D25" i="43"/>
  <c r="H25" i="43"/>
  <c r="K25" i="43"/>
  <c r="L25" i="43"/>
  <c r="M25" i="43"/>
  <c r="N25" i="43"/>
  <c r="O25" i="43"/>
  <c r="P25" i="43"/>
  <c r="A25" i="43" s="1"/>
  <c r="B26" i="43"/>
  <c r="C26" i="43"/>
  <c r="D26" i="43"/>
  <c r="H26" i="43"/>
  <c r="K26" i="43"/>
  <c r="L26" i="43"/>
  <c r="M26" i="43"/>
  <c r="N26" i="43"/>
  <c r="O26" i="43"/>
  <c r="P26" i="43"/>
  <c r="A26" i="43" s="1"/>
  <c r="B27" i="43"/>
  <c r="C27" i="43"/>
  <c r="D27" i="43"/>
  <c r="H27" i="43"/>
  <c r="K27" i="43"/>
  <c r="L27" i="43"/>
  <c r="M27" i="43"/>
  <c r="N27" i="43"/>
  <c r="O27" i="43"/>
  <c r="P27" i="43"/>
  <c r="A27" i="43" s="1"/>
  <c r="B28" i="43"/>
  <c r="C28" i="43"/>
  <c r="D28" i="43"/>
  <c r="H28" i="43"/>
  <c r="K28" i="43"/>
  <c r="L28" i="43"/>
  <c r="M28" i="43"/>
  <c r="N28" i="43"/>
  <c r="O28" i="43"/>
  <c r="P28" i="43"/>
  <c r="A28" i="43" s="1"/>
  <c r="B16" i="100"/>
  <c r="C16" i="100"/>
  <c r="D16" i="100"/>
  <c r="H16" i="100"/>
  <c r="K16" i="100"/>
  <c r="L16" i="100"/>
  <c r="M16" i="100"/>
  <c r="N16" i="100"/>
  <c r="O16" i="100"/>
  <c r="P16" i="100"/>
  <c r="A16" i="100" s="1"/>
  <c r="B17" i="100"/>
  <c r="C17" i="100"/>
  <c r="D17" i="100"/>
  <c r="H17" i="100"/>
  <c r="K17" i="100"/>
  <c r="L17" i="100"/>
  <c r="M17" i="100"/>
  <c r="N17" i="100"/>
  <c r="O17" i="100"/>
  <c r="P17" i="100"/>
  <c r="A17" i="100" s="1"/>
  <c r="B18" i="100"/>
  <c r="C18" i="100"/>
  <c r="D18" i="100"/>
  <c r="H18" i="100"/>
  <c r="K18" i="100"/>
  <c r="L18" i="100"/>
  <c r="M18" i="100"/>
  <c r="N18" i="100"/>
  <c r="O18" i="100"/>
  <c r="P18" i="100"/>
  <c r="A18" i="100" s="1"/>
  <c r="B19" i="100"/>
  <c r="C19" i="100"/>
  <c r="D19" i="100"/>
  <c r="H19" i="100"/>
  <c r="K19" i="100"/>
  <c r="L19" i="100"/>
  <c r="M19" i="100"/>
  <c r="N19" i="100"/>
  <c r="O19" i="100"/>
  <c r="P19" i="100"/>
  <c r="A19" i="100" s="1"/>
  <c r="B20" i="100"/>
  <c r="C20" i="100"/>
  <c r="D20" i="100"/>
  <c r="H20" i="100"/>
  <c r="K20" i="100"/>
  <c r="L20" i="100"/>
  <c r="M20" i="100"/>
  <c r="N20" i="100"/>
  <c r="O20" i="100"/>
  <c r="P20" i="100"/>
  <c r="A20" i="100" s="1"/>
  <c r="B21" i="100"/>
  <c r="C21" i="100"/>
  <c r="D21" i="100"/>
  <c r="H21" i="100"/>
  <c r="K21" i="100"/>
  <c r="L21" i="100"/>
  <c r="M21" i="100"/>
  <c r="N21" i="100"/>
  <c r="O21" i="100"/>
  <c r="P21" i="100"/>
  <c r="A21" i="100" s="1"/>
  <c r="A22" i="100"/>
  <c r="B22" i="100"/>
  <c r="C22" i="100"/>
  <c r="D22" i="100"/>
  <c r="H22" i="100"/>
  <c r="K22" i="100"/>
  <c r="L22" i="100"/>
  <c r="M22" i="100"/>
  <c r="N22" i="100"/>
  <c r="O22" i="100"/>
  <c r="P22" i="100"/>
  <c r="B23" i="100"/>
  <c r="C23" i="100"/>
  <c r="D23" i="100"/>
  <c r="H23" i="100"/>
  <c r="K23" i="100"/>
  <c r="L23" i="100"/>
  <c r="M23" i="100"/>
  <c r="N23" i="100"/>
  <c r="O23" i="100"/>
  <c r="P23" i="100"/>
  <c r="A23" i="100" s="1"/>
  <c r="B24" i="100"/>
  <c r="C24" i="100"/>
  <c r="D24" i="100"/>
  <c r="H24" i="100"/>
  <c r="K24" i="100"/>
  <c r="L24" i="100"/>
  <c r="M24" i="100"/>
  <c r="N24" i="100"/>
  <c r="O24" i="100"/>
  <c r="P24" i="100"/>
  <c r="A24" i="100" s="1"/>
  <c r="B25" i="100"/>
  <c r="C25" i="100"/>
  <c r="D25" i="100"/>
  <c r="H25" i="100"/>
  <c r="K25" i="100"/>
  <c r="L25" i="100"/>
  <c r="M25" i="100"/>
  <c r="N25" i="100"/>
  <c r="O25" i="100"/>
  <c r="P25" i="100"/>
  <c r="A25" i="100" s="1"/>
  <c r="B26" i="100"/>
  <c r="C26" i="100"/>
  <c r="D26" i="100"/>
  <c r="H26" i="100"/>
  <c r="K26" i="100"/>
  <c r="L26" i="100"/>
  <c r="M26" i="100"/>
  <c r="N26" i="100"/>
  <c r="O26" i="100"/>
  <c r="P26" i="100"/>
  <c r="A26" i="100" s="1"/>
  <c r="B27" i="100"/>
  <c r="C27" i="100"/>
  <c r="D27" i="100"/>
  <c r="H27" i="100"/>
  <c r="K27" i="100"/>
  <c r="L27" i="100"/>
  <c r="M27" i="100"/>
  <c r="N27" i="100"/>
  <c r="O27" i="100"/>
  <c r="P27" i="100"/>
  <c r="A27" i="100" s="1"/>
  <c r="B28" i="100"/>
  <c r="C28" i="100"/>
  <c r="D28" i="100"/>
  <c r="H28" i="100"/>
  <c r="K28" i="100"/>
  <c r="L28" i="100"/>
  <c r="M28" i="100"/>
  <c r="N28" i="100"/>
  <c r="O28" i="100"/>
  <c r="P28" i="100"/>
  <c r="A28" i="100" s="1"/>
  <c r="B16" i="6"/>
  <c r="C16" i="6"/>
  <c r="D16" i="6"/>
  <c r="B17" i="6"/>
  <c r="C17" i="6"/>
  <c r="D17" i="6"/>
  <c r="B18" i="6"/>
  <c r="C18" i="6"/>
  <c r="D18" i="6"/>
  <c r="B19" i="6"/>
  <c r="C19" i="6"/>
  <c r="D19" i="6"/>
  <c r="B20" i="6"/>
  <c r="C20" i="6"/>
  <c r="D20" i="6"/>
  <c r="B21" i="6"/>
  <c r="C21" i="6"/>
  <c r="D21" i="6"/>
  <c r="H21" i="6"/>
  <c r="K21" i="6"/>
  <c r="L21" i="6"/>
  <c r="M21" i="6"/>
  <c r="N21" i="6"/>
  <c r="O21" i="6"/>
  <c r="P21" i="6"/>
  <c r="A21" i="6" s="1"/>
  <c r="B22" i="6"/>
  <c r="C22" i="6"/>
  <c r="D22" i="6"/>
  <c r="B23" i="6"/>
  <c r="C23" i="6"/>
  <c r="D23" i="6"/>
  <c r="H23" i="6"/>
  <c r="K23" i="6"/>
  <c r="L23" i="6"/>
  <c r="M23" i="6"/>
  <c r="N23" i="6"/>
  <c r="O23" i="6"/>
  <c r="P23" i="6"/>
  <c r="A23" i="6" s="1"/>
  <c r="B24" i="6"/>
  <c r="C24" i="6"/>
  <c r="D24" i="6"/>
  <c r="B25" i="6"/>
  <c r="C25" i="6"/>
  <c r="D25" i="6"/>
  <c r="B26" i="6"/>
  <c r="C26" i="6"/>
  <c r="D26" i="6"/>
  <c r="H26" i="6"/>
  <c r="K26" i="6"/>
  <c r="L26" i="6"/>
  <c r="M26" i="6"/>
  <c r="N26" i="6"/>
  <c r="O26" i="6"/>
  <c r="P26" i="6"/>
  <c r="A26" i="6" s="1"/>
  <c r="B27" i="6"/>
  <c r="C27" i="6"/>
  <c r="D27" i="6"/>
  <c r="B28" i="6"/>
  <c r="C28" i="6"/>
  <c r="D28" i="6"/>
  <c r="M28" i="8" l="1"/>
  <c r="P28" i="8" s="1"/>
  <c r="K24" i="8"/>
  <c r="M23" i="8"/>
  <c r="O24" i="8"/>
  <c r="H27" i="44"/>
  <c r="K27" i="44" s="1"/>
  <c r="K27" i="6" s="1"/>
  <c r="L27" i="44"/>
  <c r="L27" i="6" s="1"/>
  <c r="N27" i="44"/>
  <c r="N27" i="6" s="1"/>
  <c r="O27" i="44"/>
  <c r="O27" i="6" s="1"/>
  <c r="B16" i="42"/>
  <c r="C16" i="42"/>
  <c r="D16" i="42"/>
  <c r="H16" i="42"/>
  <c r="K16" i="42"/>
  <c r="L16" i="42"/>
  <c r="M16" i="42"/>
  <c r="N16" i="42"/>
  <c r="O16" i="42"/>
  <c r="P16" i="42"/>
  <c r="A16" i="42" s="1"/>
  <c r="B17" i="42"/>
  <c r="C17" i="42"/>
  <c r="D17" i="42"/>
  <c r="H17" i="42"/>
  <c r="K17" i="42"/>
  <c r="L17" i="42"/>
  <c r="M17" i="42"/>
  <c r="N17" i="42"/>
  <c r="O17" i="42"/>
  <c r="P17" i="42"/>
  <c r="A17" i="42" s="1"/>
  <c r="B18" i="42"/>
  <c r="C18" i="42"/>
  <c r="D18" i="42"/>
  <c r="H18" i="42"/>
  <c r="K18" i="42"/>
  <c r="L18" i="42"/>
  <c r="M18" i="42"/>
  <c r="N18" i="42"/>
  <c r="O18" i="42"/>
  <c r="P18" i="42"/>
  <c r="A18" i="42" s="1"/>
  <c r="B19" i="42"/>
  <c r="C19" i="42"/>
  <c r="D19" i="42"/>
  <c r="H19" i="42"/>
  <c r="K19" i="42"/>
  <c r="L19" i="42"/>
  <c r="M19" i="42"/>
  <c r="N19" i="42"/>
  <c r="O19" i="42"/>
  <c r="P19" i="42"/>
  <c r="A19" i="42" s="1"/>
  <c r="B20" i="42"/>
  <c r="C20" i="42"/>
  <c r="D20" i="42"/>
  <c r="H20" i="42"/>
  <c r="K20" i="42"/>
  <c r="L20" i="42"/>
  <c r="M20" i="42"/>
  <c r="N20" i="42"/>
  <c r="O20" i="42"/>
  <c r="P20" i="42"/>
  <c r="A20" i="42" s="1"/>
  <c r="B21" i="42"/>
  <c r="C21" i="42"/>
  <c r="D21" i="42"/>
  <c r="H21" i="42"/>
  <c r="K21" i="42"/>
  <c r="L21" i="42"/>
  <c r="M21" i="42"/>
  <c r="N21" i="42"/>
  <c r="O21" i="42"/>
  <c r="P21" i="42"/>
  <c r="A21" i="42" s="1"/>
  <c r="B22" i="42"/>
  <c r="C22" i="42"/>
  <c r="D22" i="42"/>
  <c r="H22" i="42"/>
  <c r="K22" i="42"/>
  <c r="L22" i="42"/>
  <c r="M22" i="42"/>
  <c r="N22" i="42"/>
  <c r="O22" i="42"/>
  <c r="P22" i="42"/>
  <c r="A22" i="42" s="1"/>
  <c r="B23" i="42"/>
  <c r="C23" i="42"/>
  <c r="D23" i="42"/>
  <c r="H23" i="42"/>
  <c r="K23" i="42"/>
  <c r="L23" i="42"/>
  <c r="M23" i="42"/>
  <c r="N23" i="42"/>
  <c r="O23" i="42"/>
  <c r="P23" i="42"/>
  <c r="A23" i="42" s="1"/>
  <c r="B24" i="42"/>
  <c r="C24" i="42"/>
  <c r="D24" i="42"/>
  <c r="H24" i="42"/>
  <c r="K24" i="42"/>
  <c r="L24" i="42"/>
  <c r="M24" i="42"/>
  <c r="N24" i="42"/>
  <c r="O24" i="42"/>
  <c r="P24" i="42"/>
  <c r="A24" i="42" s="1"/>
  <c r="B25" i="42"/>
  <c r="C25" i="42"/>
  <c r="D25" i="42"/>
  <c r="H25" i="42"/>
  <c r="K25" i="42"/>
  <c r="L25" i="42"/>
  <c r="M25" i="42"/>
  <c r="N25" i="42"/>
  <c r="O25" i="42"/>
  <c r="P25" i="42"/>
  <c r="A25" i="42" s="1"/>
  <c r="B26" i="42"/>
  <c r="C26" i="42"/>
  <c r="D26" i="42"/>
  <c r="H26" i="42"/>
  <c r="K26" i="42"/>
  <c r="L26" i="42"/>
  <c r="M26" i="42"/>
  <c r="N26" i="42"/>
  <c r="O26" i="42"/>
  <c r="P26" i="42"/>
  <c r="A26" i="42" s="1"/>
  <c r="B27" i="42"/>
  <c r="C27" i="42"/>
  <c r="D27" i="42"/>
  <c r="H27" i="42"/>
  <c r="K27" i="42"/>
  <c r="L27" i="42"/>
  <c r="M27" i="42"/>
  <c r="N27" i="42"/>
  <c r="O27" i="42"/>
  <c r="P27" i="42"/>
  <c r="A27" i="42" s="1"/>
  <c r="B28" i="42"/>
  <c r="C28" i="42"/>
  <c r="D28" i="42"/>
  <c r="H28" i="42"/>
  <c r="K28" i="42"/>
  <c r="L28" i="42"/>
  <c r="M28" i="42"/>
  <c r="N28" i="42"/>
  <c r="O28" i="42"/>
  <c r="P28" i="42"/>
  <c r="A28" i="42" s="1"/>
  <c r="B29" i="42"/>
  <c r="C29" i="42"/>
  <c r="D29" i="42"/>
  <c r="H29" i="42"/>
  <c r="K29" i="42"/>
  <c r="L29" i="42"/>
  <c r="M29" i="42"/>
  <c r="N29" i="42"/>
  <c r="O29" i="42"/>
  <c r="P29" i="42"/>
  <c r="A29" i="42" s="1"/>
  <c r="B30" i="42"/>
  <c r="C30" i="42"/>
  <c r="D30" i="42"/>
  <c r="H30" i="42"/>
  <c r="K30" i="42"/>
  <c r="L30" i="42"/>
  <c r="M30" i="42"/>
  <c r="N30" i="42"/>
  <c r="O30" i="42"/>
  <c r="P30" i="42"/>
  <c r="A30" i="42" s="1"/>
  <c r="B31" i="42"/>
  <c r="C31" i="42"/>
  <c r="D31" i="42"/>
  <c r="H31" i="42"/>
  <c r="K31" i="42"/>
  <c r="L31" i="42"/>
  <c r="M31" i="42"/>
  <c r="N31" i="42"/>
  <c r="O31" i="42"/>
  <c r="P31" i="42"/>
  <c r="A31" i="42" s="1"/>
  <c r="B32" i="42"/>
  <c r="C32" i="42"/>
  <c r="D32" i="42"/>
  <c r="H32" i="42"/>
  <c r="K32" i="42"/>
  <c r="L32" i="42"/>
  <c r="M32" i="42"/>
  <c r="N32" i="42"/>
  <c r="O32" i="42"/>
  <c r="P32" i="42"/>
  <c r="A32" i="42" s="1"/>
  <c r="B33" i="42"/>
  <c r="C33" i="42"/>
  <c r="D33" i="42"/>
  <c r="H33" i="42"/>
  <c r="K33" i="42"/>
  <c r="L33" i="42"/>
  <c r="M33" i="42"/>
  <c r="N33" i="42"/>
  <c r="O33" i="42"/>
  <c r="P33" i="42"/>
  <c r="A33" i="42" s="1"/>
  <c r="B34" i="42"/>
  <c r="C34" i="42"/>
  <c r="D34" i="42"/>
  <c r="H34" i="42"/>
  <c r="K34" i="42"/>
  <c r="L34" i="42"/>
  <c r="M34" i="42"/>
  <c r="N34" i="42"/>
  <c r="O34" i="42"/>
  <c r="P34" i="42"/>
  <c r="A34" i="42" s="1"/>
  <c r="B35" i="42"/>
  <c r="C35" i="42"/>
  <c r="D35" i="42"/>
  <c r="H35" i="42"/>
  <c r="K35" i="42"/>
  <c r="L35" i="42"/>
  <c r="M35" i="42"/>
  <c r="N35" i="42"/>
  <c r="O35" i="42"/>
  <c r="P35" i="42"/>
  <c r="A35" i="42" s="1"/>
  <c r="B36" i="42"/>
  <c r="C36" i="42"/>
  <c r="D36" i="42"/>
  <c r="H36" i="42"/>
  <c r="K36" i="42"/>
  <c r="L36" i="42"/>
  <c r="M36" i="42"/>
  <c r="N36" i="42"/>
  <c r="O36" i="42"/>
  <c r="P36" i="42"/>
  <c r="A36" i="42" s="1"/>
  <c r="B37" i="42"/>
  <c r="C37" i="42"/>
  <c r="D37" i="42"/>
  <c r="H37" i="42"/>
  <c r="K37" i="42"/>
  <c r="L37" i="42"/>
  <c r="M37" i="42"/>
  <c r="N37" i="42"/>
  <c r="O37" i="42"/>
  <c r="P37" i="42"/>
  <c r="A37" i="42" s="1"/>
  <c r="B38" i="42"/>
  <c r="C38" i="42"/>
  <c r="D38" i="42"/>
  <c r="H38" i="42"/>
  <c r="K38" i="42"/>
  <c r="L38" i="42"/>
  <c r="M38" i="42"/>
  <c r="N38" i="42"/>
  <c r="O38" i="42"/>
  <c r="P38" i="42"/>
  <c r="A38" i="42" s="1"/>
  <c r="B39" i="42"/>
  <c r="C39" i="42"/>
  <c r="D39" i="42"/>
  <c r="H39" i="42"/>
  <c r="K39" i="42"/>
  <c r="L39" i="42"/>
  <c r="M39" i="42"/>
  <c r="N39" i="42"/>
  <c r="O39" i="42"/>
  <c r="P39" i="42"/>
  <c r="A39" i="42" s="1"/>
  <c r="B40" i="42"/>
  <c r="C40" i="42"/>
  <c r="D40" i="42"/>
  <c r="H40" i="42"/>
  <c r="K40" i="42"/>
  <c r="L40" i="42"/>
  <c r="M40" i="42"/>
  <c r="N40" i="42"/>
  <c r="O40" i="42"/>
  <c r="P40" i="42"/>
  <c r="A40" i="42" s="1"/>
  <c r="B41" i="42"/>
  <c r="C41" i="42"/>
  <c r="D41" i="42"/>
  <c r="H41" i="42"/>
  <c r="K41" i="42"/>
  <c r="L41" i="42"/>
  <c r="M41" i="42"/>
  <c r="N41" i="42"/>
  <c r="O41" i="42"/>
  <c r="P41" i="42"/>
  <c r="A41" i="42" s="1"/>
  <c r="B42" i="42"/>
  <c r="C42" i="42"/>
  <c r="D42" i="42"/>
  <c r="H42" i="42"/>
  <c r="K42" i="42"/>
  <c r="L42" i="42"/>
  <c r="M42" i="42"/>
  <c r="N42" i="42"/>
  <c r="O42" i="42"/>
  <c r="P42" i="42"/>
  <c r="A42" i="42" s="1"/>
  <c r="B43" i="42"/>
  <c r="C43" i="42"/>
  <c r="D43" i="42"/>
  <c r="H43" i="42"/>
  <c r="K43" i="42"/>
  <c r="L43" i="42"/>
  <c r="M43" i="42"/>
  <c r="N43" i="42"/>
  <c r="O43" i="42"/>
  <c r="P43" i="42"/>
  <c r="A43" i="42" s="1"/>
  <c r="B44" i="42"/>
  <c r="C44" i="42"/>
  <c r="D44" i="42"/>
  <c r="H44" i="42"/>
  <c r="K44" i="42"/>
  <c r="L44" i="42"/>
  <c r="M44" i="42"/>
  <c r="N44" i="42"/>
  <c r="O44" i="42"/>
  <c r="P44" i="42"/>
  <c r="A44" i="42" s="1"/>
  <c r="B45" i="42"/>
  <c r="C45" i="42"/>
  <c r="D45" i="42"/>
  <c r="H45" i="42"/>
  <c r="K45" i="42"/>
  <c r="L45" i="42"/>
  <c r="M45" i="42"/>
  <c r="N45" i="42"/>
  <c r="O45" i="42"/>
  <c r="P45" i="42"/>
  <c r="A45" i="42" s="1"/>
  <c r="B46" i="42"/>
  <c r="C46" i="42"/>
  <c r="D46" i="42"/>
  <c r="H46" i="42"/>
  <c r="K46" i="42"/>
  <c r="L46" i="42"/>
  <c r="M46" i="42"/>
  <c r="N46" i="42"/>
  <c r="O46" i="42"/>
  <c r="P46" i="42"/>
  <c r="A46" i="42" s="1"/>
  <c r="B47" i="42"/>
  <c r="C47" i="42"/>
  <c r="D47" i="42"/>
  <c r="H47" i="42"/>
  <c r="K47" i="42"/>
  <c r="L47" i="42"/>
  <c r="M47" i="42"/>
  <c r="N47" i="42"/>
  <c r="O47" i="42"/>
  <c r="P47" i="42"/>
  <c r="A47" i="42" s="1"/>
  <c r="B48" i="42"/>
  <c r="C48" i="42"/>
  <c r="D48" i="42"/>
  <c r="H48" i="42"/>
  <c r="K48" i="42"/>
  <c r="L48" i="42"/>
  <c r="M48" i="42"/>
  <c r="N48" i="42"/>
  <c r="O48" i="42"/>
  <c r="P48" i="42"/>
  <c r="A48" i="42" s="1"/>
  <c r="B49" i="42"/>
  <c r="C49" i="42"/>
  <c r="D49" i="42"/>
  <c r="H49" i="42"/>
  <c r="K49" i="42"/>
  <c r="L49" i="42"/>
  <c r="M49" i="42"/>
  <c r="N49" i="42"/>
  <c r="O49" i="42"/>
  <c r="P49" i="42"/>
  <c r="A49" i="42" s="1"/>
  <c r="B50" i="42"/>
  <c r="C50" i="42"/>
  <c r="D50" i="42"/>
  <c r="H50" i="42"/>
  <c r="K50" i="42"/>
  <c r="L50" i="42"/>
  <c r="M50" i="42"/>
  <c r="N50" i="42"/>
  <c r="O50" i="42"/>
  <c r="P50" i="42"/>
  <c r="A50" i="42" s="1"/>
  <c r="B51" i="42"/>
  <c r="C51" i="42"/>
  <c r="D51" i="42"/>
  <c r="H51" i="42"/>
  <c r="K51" i="42"/>
  <c r="L51" i="42"/>
  <c r="M51" i="42"/>
  <c r="N51" i="42"/>
  <c r="O51" i="42"/>
  <c r="P51" i="42"/>
  <c r="A51" i="42" s="1"/>
  <c r="B52" i="42"/>
  <c r="C52" i="42"/>
  <c r="D52" i="42"/>
  <c r="H52" i="42"/>
  <c r="K52" i="42"/>
  <c r="L52" i="42"/>
  <c r="M52" i="42"/>
  <c r="N52" i="42"/>
  <c r="O52" i="42"/>
  <c r="P52" i="42"/>
  <c r="A52" i="42" s="1"/>
  <c r="B53" i="42"/>
  <c r="C53" i="42"/>
  <c r="D53" i="42"/>
  <c r="H53" i="42"/>
  <c r="K53" i="42"/>
  <c r="L53" i="42"/>
  <c r="M53" i="42"/>
  <c r="N53" i="42"/>
  <c r="O53" i="42"/>
  <c r="P53" i="42"/>
  <c r="A53" i="42" s="1"/>
  <c r="B54" i="42"/>
  <c r="C54" i="42"/>
  <c r="D54" i="42"/>
  <c r="H54" i="42"/>
  <c r="K54" i="42"/>
  <c r="L54" i="42"/>
  <c r="M54" i="42"/>
  <c r="N54" i="42"/>
  <c r="O54" i="42"/>
  <c r="P54" i="42"/>
  <c r="A54" i="42" s="1"/>
  <c r="B55" i="42"/>
  <c r="C55" i="42"/>
  <c r="D55" i="42"/>
  <c r="H55" i="42"/>
  <c r="K55" i="42"/>
  <c r="L55" i="42"/>
  <c r="M55" i="42"/>
  <c r="N55" i="42"/>
  <c r="O55" i="42"/>
  <c r="P55" i="42"/>
  <c r="A55" i="42" s="1"/>
  <c r="B56" i="42"/>
  <c r="C56" i="42"/>
  <c r="D56" i="42"/>
  <c r="H56" i="42"/>
  <c r="K56" i="42"/>
  <c r="L56" i="42"/>
  <c r="M56" i="42"/>
  <c r="N56" i="42"/>
  <c r="O56" i="42"/>
  <c r="P56" i="42"/>
  <c r="A56" i="42" s="1"/>
  <c r="B57" i="42"/>
  <c r="C57" i="42"/>
  <c r="D57" i="42"/>
  <c r="H57" i="42"/>
  <c r="K57" i="42"/>
  <c r="L57" i="42"/>
  <c r="M57" i="42"/>
  <c r="N57" i="42"/>
  <c r="O57" i="42"/>
  <c r="P57" i="42"/>
  <c r="A57" i="42" s="1"/>
  <c r="B58" i="42"/>
  <c r="C58" i="42"/>
  <c r="D58" i="42"/>
  <c r="H58" i="42"/>
  <c r="K58" i="42"/>
  <c r="L58" i="42"/>
  <c r="M58" i="42"/>
  <c r="N58" i="42"/>
  <c r="O58" i="42"/>
  <c r="P58" i="42"/>
  <c r="A58" i="42" s="1"/>
  <c r="B59" i="42"/>
  <c r="C59" i="42"/>
  <c r="D59" i="42"/>
  <c r="H59" i="42"/>
  <c r="K59" i="42"/>
  <c r="L59" i="42"/>
  <c r="M59" i="42"/>
  <c r="N59" i="42"/>
  <c r="O59" i="42"/>
  <c r="P59" i="42"/>
  <c r="A59" i="42" s="1"/>
  <c r="B60" i="42"/>
  <c r="C60" i="42"/>
  <c r="D60" i="42"/>
  <c r="H60" i="42"/>
  <c r="K60" i="42"/>
  <c r="L60" i="42"/>
  <c r="M60" i="42"/>
  <c r="N60" i="42"/>
  <c r="O60" i="42"/>
  <c r="P60" i="42"/>
  <c r="A60" i="42" s="1"/>
  <c r="B61" i="42"/>
  <c r="C61" i="42"/>
  <c r="D61" i="42"/>
  <c r="H61" i="42"/>
  <c r="K61" i="42"/>
  <c r="L61" i="42"/>
  <c r="M61" i="42"/>
  <c r="N61" i="42"/>
  <c r="O61" i="42"/>
  <c r="P61" i="42"/>
  <c r="A61" i="42" s="1"/>
  <c r="B62" i="42"/>
  <c r="C62" i="42"/>
  <c r="D62" i="42"/>
  <c r="H62" i="42"/>
  <c r="K62" i="42"/>
  <c r="L62" i="42"/>
  <c r="M62" i="42"/>
  <c r="N62" i="42"/>
  <c r="O62" i="42"/>
  <c r="P62" i="42"/>
  <c r="A62" i="42" s="1"/>
  <c r="B63" i="42"/>
  <c r="C63" i="42"/>
  <c r="D63" i="42"/>
  <c r="H63" i="42"/>
  <c r="K63" i="42"/>
  <c r="L63" i="42"/>
  <c r="M63" i="42"/>
  <c r="N63" i="42"/>
  <c r="O63" i="42"/>
  <c r="P63" i="42"/>
  <c r="A63" i="42" s="1"/>
  <c r="B64" i="42"/>
  <c r="C64" i="42"/>
  <c r="D64" i="42"/>
  <c r="H64" i="42"/>
  <c r="K64" i="42"/>
  <c r="L64" i="42"/>
  <c r="M64" i="42"/>
  <c r="N64" i="42"/>
  <c r="O64" i="42"/>
  <c r="P64" i="42"/>
  <c r="A64" i="42" s="1"/>
  <c r="B65" i="42"/>
  <c r="C65" i="42"/>
  <c r="D65" i="42"/>
  <c r="H65" i="42"/>
  <c r="K65" i="42"/>
  <c r="L65" i="42"/>
  <c r="M65" i="42"/>
  <c r="N65" i="42"/>
  <c r="O65" i="42"/>
  <c r="P65" i="42"/>
  <c r="A65" i="42" s="1"/>
  <c r="B66" i="42"/>
  <c r="C66" i="42"/>
  <c r="D66" i="42"/>
  <c r="H66" i="42"/>
  <c r="K66" i="42"/>
  <c r="L66" i="42"/>
  <c r="M66" i="42"/>
  <c r="N66" i="42"/>
  <c r="O66" i="42"/>
  <c r="P66" i="42"/>
  <c r="A66" i="42" s="1"/>
  <c r="B67" i="42"/>
  <c r="C67" i="42"/>
  <c r="D67" i="42"/>
  <c r="H67" i="42"/>
  <c r="K67" i="42"/>
  <c r="L67" i="42"/>
  <c r="M67" i="42"/>
  <c r="N67" i="42"/>
  <c r="O67" i="42"/>
  <c r="P67" i="42"/>
  <c r="A67" i="42" s="1"/>
  <c r="B68" i="42"/>
  <c r="C68" i="42"/>
  <c r="D68" i="42"/>
  <c r="H68" i="42"/>
  <c r="K68" i="42"/>
  <c r="L68" i="42"/>
  <c r="M68" i="42"/>
  <c r="N68" i="42"/>
  <c r="O68" i="42"/>
  <c r="P68" i="42"/>
  <c r="A68" i="42" s="1"/>
  <c r="B69" i="42"/>
  <c r="C69" i="42"/>
  <c r="D69" i="42"/>
  <c r="H69" i="42"/>
  <c r="K69" i="42"/>
  <c r="L69" i="42"/>
  <c r="M69" i="42"/>
  <c r="N69" i="42"/>
  <c r="O69" i="42"/>
  <c r="P69" i="42"/>
  <c r="A69" i="42" s="1"/>
  <c r="B70" i="42"/>
  <c r="C70" i="42"/>
  <c r="D70" i="42"/>
  <c r="H70" i="42"/>
  <c r="K70" i="42"/>
  <c r="L70" i="42"/>
  <c r="M70" i="42"/>
  <c r="N70" i="42"/>
  <c r="O70" i="42"/>
  <c r="P70" i="42"/>
  <c r="A70" i="42" s="1"/>
  <c r="B71" i="42"/>
  <c r="C71" i="42"/>
  <c r="D71" i="42"/>
  <c r="H71" i="42"/>
  <c r="K71" i="42"/>
  <c r="L71" i="42"/>
  <c r="M71" i="42"/>
  <c r="N71" i="42"/>
  <c r="O71" i="42"/>
  <c r="P71" i="42"/>
  <c r="A71" i="42" s="1"/>
  <c r="B72" i="42"/>
  <c r="C72" i="42"/>
  <c r="D72" i="42"/>
  <c r="H72" i="42"/>
  <c r="K72" i="42"/>
  <c r="L72" i="42"/>
  <c r="M72" i="42"/>
  <c r="N72" i="42"/>
  <c r="O72" i="42"/>
  <c r="P72" i="42"/>
  <c r="A72" i="42" s="1"/>
  <c r="B73" i="42"/>
  <c r="C73" i="42"/>
  <c r="D73" i="42"/>
  <c r="H73" i="42"/>
  <c r="K73" i="42"/>
  <c r="L73" i="42"/>
  <c r="M73" i="42"/>
  <c r="N73" i="42"/>
  <c r="O73" i="42"/>
  <c r="P73" i="42"/>
  <c r="A73" i="42" s="1"/>
  <c r="B74" i="42"/>
  <c r="C74" i="42"/>
  <c r="D74" i="42"/>
  <c r="H74" i="42"/>
  <c r="K74" i="42"/>
  <c r="L74" i="42"/>
  <c r="M74" i="42"/>
  <c r="N74" i="42"/>
  <c r="O74" i="42"/>
  <c r="P74" i="42"/>
  <c r="A74" i="42" s="1"/>
  <c r="B75" i="42"/>
  <c r="C75" i="42"/>
  <c r="D75" i="42"/>
  <c r="H75" i="42"/>
  <c r="K75" i="42"/>
  <c r="L75" i="42"/>
  <c r="M75" i="42"/>
  <c r="N75" i="42"/>
  <c r="O75" i="42"/>
  <c r="P75" i="42"/>
  <c r="A75" i="42" s="1"/>
  <c r="B76" i="42"/>
  <c r="C76" i="42"/>
  <c r="D76" i="42"/>
  <c r="H76" i="42"/>
  <c r="K76" i="42"/>
  <c r="L76" i="42"/>
  <c r="M76" i="42"/>
  <c r="N76" i="42"/>
  <c r="O76" i="42"/>
  <c r="P76" i="42"/>
  <c r="A76" i="42" s="1"/>
  <c r="B77" i="42"/>
  <c r="C77" i="42"/>
  <c r="D77" i="42"/>
  <c r="H77" i="42"/>
  <c r="K77" i="42"/>
  <c r="L77" i="42"/>
  <c r="M77" i="42"/>
  <c r="N77" i="42"/>
  <c r="O77" i="42"/>
  <c r="P77" i="42"/>
  <c r="A77" i="42" s="1"/>
  <c r="B78" i="42"/>
  <c r="C78" i="42"/>
  <c r="D78" i="42"/>
  <c r="H78" i="42"/>
  <c r="K78" i="42"/>
  <c r="L78" i="42"/>
  <c r="M78" i="42"/>
  <c r="N78" i="42"/>
  <c r="O78" i="42"/>
  <c r="P78" i="42"/>
  <c r="A78" i="42" s="1"/>
  <c r="B79" i="42"/>
  <c r="C79" i="42"/>
  <c r="D79" i="42"/>
  <c r="H79" i="42"/>
  <c r="K79" i="42"/>
  <c r="L79" i="42"/>
  <c r="M79" i="42"/>
  <c r="N79" i="42"/>
  <c r="O79" i="42"/>
  <c r="P79" i="42"/>
  <c r="A79" i="42" s="1"/>
  <c r="B80" i="42"/>
  <c r="C80" i="42"/>
  <c r="D80" i="42"/>
  <c r="H80" i="42"/>
  <c r="K80" i="42"/>
  <c r="L80" i="42"/>
  <c r="M80" i="42"/>
  <c r="N80" i="42"/>
  <c r="O80" i="42"/>
  <c r="P80" i="42"/>
  <c r="A80" i="42" s="1"/>
  <c r="B81" i="42"/>
  <c r="C81" i="42"/>
  <c r="D81" i="42"/>
  <c r="H81" i="42"/>
  <c r="K81" i="42"/>
  <c r="L81" i="42"/>
  <c r="M81" i="42"/>
  <c r="N81" i="42"/>
  <c r="O81" i="42"/>
  <c r="P81" i="42"/>
  <c r="A81" i="42" s="1"/>
  <c r="A82" i="42"/>
  <c r="B82" i="42"/>
  <c r="C82" i="42"/>
  <c r="D82" i="42"/>
  <c r="H82" i="42"/>
  <c r="K82" i="42"/>
  <c r="L82" i="42"/>
  <c r="M82" i="42"/>
  <c r="N82" i="42"/>
  <c r="O82" i="42"/>
  <c r="P82" i="42"/>
  <c r="B83" i="42"/>
  <c r="C83" i="42"/>
  <c r="D83" i="42"/>
  <c r="H83" i="42"/>
  <c r="K83" i="42"/>
  <c r="L83" i="42"/>
  <c r="M83" i="42"/>
  <c r="N83" i="42"/>
  <c r="O83" i="42"/>
  <c r="P83" i="42"/>
  <c r="A83" i="42" s="1"/>
  <c r="B84" i="42"/>
  <c r="C84" i="42"/>
  <c r="D84" i="42"/>
  <c r="H84" i="42"/>
  <c r="K84" i="42"/>
  <c r="L84" i="42"/>
  <c r="M84" i="42"/>
  <c r="N84" i="42"/>
  <c r="O84" i="42"/>
  <c r="P84" i="42"/>
  <c r="A84" i="42" s="1"/>
  <c r="B16" i="99"/>
  <c r="C16" i="99"/>
  <c r="D16" i="99"/>
  <c r="H16" i="99"/>
  <c r="K16" i="99"/>
  <c r="L16" i="99"/>
  <c r="M16" i="99"/>
  <c r="N16" i="99"/>
  <c r="O16" i="99"/>
  <c r="P16" i="99"/>
  <c r="A16" i="99" s="1"/>
  <c r="B17" i="99"/>
  <c r="C17" i="99"/>
  <c r="D17" i="99"/>
  <c r="H17" i="99"/>
  <c r="K17" i="99"/>
  <c r="L17" i="99"/>
  <c r="M17" i="99"/>
  <c r="N17" i="99"/>
  <c r="O17" i="99"/>
  <c r="P17" i="99"/>
  <c r="A17" i="99" s="1"/>
  <c r="B18" i="99"/>
  <c r="C18" i="99"/>
  <c r="D18" i="99"/>
  <c r="H18" i="99"/>
  <c r="K18" i="99"/>
  <c r="L18" i="99"/>
  <c r="M18" i="99"/>
  <c r="N18" i="99"/>
  <c r="O18" i="99"/>
  <c r="P18" i="99"/>
  <c r="A18" i="99" s="1"/>
  <c r="B19" i="99"/>
  <c r="C19" i="99"/>
  <c r="D19" i="99"/>
  <c r="H19" i="99"/>
  <c r="K19" i="99"/>
  <c r="L19" i="99"/>
  <c r="M19" i="99"/>
  <c r="N19" i="99"/>
  <c r="O19" i="99"/>
  <c r="P19" i="99"/>
  <c r="A19" i="99" s="1"/>
  <c r="B20" i="99"/>
  <c r="C20" i="99"/>
  <c r="D20" i="99"/>
  <c r="H20" i="99"/>
  <c r="K20" i="99"/>
  <c r="L20" i="99"/>
  <c r="M20" i="99"/>
  <c r="N20" i="99"/>
  <c r="O20" i="99"/>
  <c r="P20" i="99"/>
  <c r="A20" i="99" s="1"/>
  <c r="B21" i="99"/>
  <c r="C21" i="99"/>
  <c r="D21" i="99"/>
  <c r="H21" i="99"/>
  <c r="K21" i="99"/>
  <c r="L21" i="99"/>
  <c r="M21" i="99"/>
  <c r="N21" i="99"/>
  <c r="O21" i="99"/>
  <c r="P21" i="99"/>
  <c r="A21" i="99" s="1"/>
  <c r="B22" i="99"/>
  <c r="C22" i="99"/>
  <c r="D22" i="99"/>
  <c r="H22" i="99"/>
  <c r="K22" i="99"/>
  <c r="L22" i="99"/>
  <c r="M22" i="99"/>
  <c r="N22" i="99"/>
  <c r="O22" i="99"/>
  <c r="P22" i="99"/>
  <c r="A22" i="99" s="1"/>
  <c r="B23" i="99"/>
  <c r="C23" i="99"/>
  <c r="D23" i="99"/>
  <c r="H23" i="99"/>
  <c r="K23" i="99"/>
  <c r="L23" i="99"/>
  <c r="M23" i="99"/>
  <c r="N23" i="99"/>
  <c r="O23" i="99"/>
  <c r="P23" i="99"/>
  <c r="A23" i="99" s="1"/>
  <c r="B24" i="99"/>
  <c r="C24" i="99"/>
  <c r="D24" i="99"/>
  <c r="H24" i="99"/>
  <c r="K24" i="99"/>
  <c r="L24" i="99"/>
  <c r="M24" i="99"/>
  <c r="N24" i="99"/>
  <c r="O24" i="99"/>
  <c r="P24" i="99"/>
  <c r="A24" i="99" s="1"/>
  <c r="B25" i="99"/>
  <c r="C25" i="99"/>
  <c r="D25" i="99"/>
  <c r="H25" i="99"/>
  <c r="K25" i="99"/>
  <c r="L25" i="99"/>
  <c r="M25" i="99"/>
  <c r="N25" i="99"/>
  <c r="O25" i="99"/>
  <c r="P25" i="99"/>
  <c r="A25" i="99" s="1"/>
  <c r="B26" i="99"/>
  <c r="C26" i="99"/>
  <c r="D26" i="99"/>
  <c r="H26" i="99"/>
  <c r="K26" i="99"/>
  <c r="L26" i="99"/>
  <c r="M26" i="99"/>
  <c r="N26" i="99"/>
  <c r="O26" i="99"/>
  <c r="P26" i="99"/>
  <c r="A26" i="99" s="1"/>
  <c r="B27" i="99"/>
  <c r="C27" i="99"/>
  <c r="D27" i="99"/>
  <c r="H27" i="99"/>
  <c r="K27" i="99"/>
  <c r="L27" i="99"/>
  <c r="M27" i="99"/>
  <c r="N27" i="99"/>
  <c r="O27" i="99"/>
  <c r="P27" i="99"/>
  <c r="A27" i="99" s="1"/>
  <c r="B28" i="99"/>
  <c r="C28" i="99"/>
  <c r="D28" i="99"/>
  <c r="H28" i="99"/>
  <c r="K28" i="99"/>
  <c r="L28" i="99"/>
  <c r="M28" i="99"/>
  <c r="N28" i="99"/>
  <c r="O28" i="99"/>
  <c r="P28" i="99"/>
  <c r="A28" i="99" s="1"/>
  <c r="B29" i="99"/>
  <c r="C29" i="99"/>
  <c r="D29" i="99"/>
  <c r="H29" i="99"/>
  <c r="K29" i="99"/>
  <c r="L29" i="99"/>
  <c r="M29" i="99"/>
  <c r="N29" i="99"/>
  <c r="O29" i="99"/>
  <c r="P29" i="99"/>
  <c r="A29" i="99" s="1"/>
  <c r="B30" i="99"/>
  <c r="C30" i="99"/>
  <c r="D30" i="99"/>
  <c r="H30" i="99"/>
  <c r="K30" i="99"/>
  <c r="L30" i="99"/>
  <c r="M30" i="99"/>
  <c r="N30" i="99"/>
  <c r="O30" i="99"/>
  <c r="P30" i="99"/>
  <c r="A30" i="99" s="1"/>
  <c r="B31" i="99"/>
  <c r="C31" i="99"/>
  <c r="D31" i="99"/>
  <c r="H31" i="99"/>
  <c r="K31" i="99"/>
  <c r="L31" i="99"/>
  <c r="M31" i="99"/>
  <c r="N31" i="99"/>
  <c r="O31" i="99"/>
  <c r="P31" i="99"/>
  <c r="A31" i="99" s="1"/>
  <c r="A32" i="99"/>
  <c r="B32" i="99"/>
  <c r="C32" i="99"/>
  <c r="D32" i="99"/>
  <c r="H32" i="99"/>
  <c r="K32" i="99"/>
  <c r="L32" i="99"/>
  <c r="M32" i="99"/>
  <c r="N32" i="99"/>
  <c r="O32" i="99"/>
  <c r="P32" i="99"/>
  <c r="B33" i="99"/>
  <c r="C33" i="99"/>
  <c r="D33" i="99"/>
  <c r="H33" i="99"/>
  <c r="K33" i="99"/>
  <c r="L33" i="99"/>
  <c r="M33" i="99"/>
  <c r="N33" i="99"/>
  <c r="O33" i="99"/>
  <c r="P33" i="99"/>
  <c r="A33" i="99" s="1"/>
  <c r="B34" i="99"/>
  <c r="C34" i="99"/>
  <c r="D34" i="99"/>
  <c r="H34" i="99"/>
  <c r="K34" i="99"/>
  <c r="L34" i="99"/>
  <c r="M34" i="99"/>
  <c r="N34" i="99"/>
  <c r="O34" i="99"/>
  <c r="P34" i="99"/>
  <c r="A34" i="99" s="1"/>
  <c r="B35" i="99"/>
  <c r="C35" i="99"/>
  <c r="D35" i="99"/>
  <c r="H35" i="99"/>
  <c r="K35" i="99"/>
  <c r="L35" i="99"/>
  <c r="M35" i="99"/>
  <c r="N35" i="99"/>
  <c r="O35" i="99"/>
  <c r="P35" i="99"/>
  <c r="A35" i="99" s="1"/>
  <c r="B36" i="99"/>
  <c r="C36" i="99"/>
  <c r="D36" i="99"/>
  <c r="H36" i="99"/>
  <c r="K36" i="99"/>
  <c r="L36" i="99"/>
  <c r="M36" i="99"/>
  <c r="N36" i="99"/>
  <c r="O36" i="99"/>
  <c r="P36" i="99"/>
  <c r="A36" i="99" s="1"/>
  <c r="B37" i="99"/>
  <c r="C37" i="99"/>
  <c r="D37" i="99"/>
  <c r="H37" i="99"/>
  <c r="K37" i="99"/>
  <c r="L37" i="99"/>
  <c r="M37" i="99"/>
  <c r="N37" i="99"/>
  <c r="O37" i="99"/>
  <c r="P37" i="99"/>
  <c r="A37" i="99" s="1"/>
  <c r="B38" i="99"/>
  <c r="C38" i="99"/>
  <c r="D38" i="99"/>
  <c r="H38" i="99"/>
  <c r="K38" i="99"/>
  <c r="L38" i="99"/>
  <c r="M38" i="99"/>
  <c r="N38" i="99"/>
  <c r="O38" i="99"/>
  <c r="P38" i="99"/>
  <c r="A38" i="99" s="1"/>
  <c r="B39" i="99"/>
  <c r="C39" i="99"/>
  <c r="D39" i="99"/>
  <c r="H39" i="99"/>
  <c r="K39" i="99"/>
  <c r="L39" i="99"/>
  <c r="M39" i="99"/>
  <c r="N39" i="99"/>
  <c r="O39" i="99"/>
  <c r="P39" i="99"/>
  <c r="A39" i="99" s="1"/>
  <c r="B40" i="99"/>
  <c r="C40" i="99"/>
  <c r="D40" i="99"/>
  <c r="H40" i="99"/>
  <c r="K40" i="99"/>
  <c r="L40" i="99"/>
  <c r="M40" i="99"/>
  <c r="N40" i="99"/>
  <c r="O40" i="99"/>
  <c r="P40" i="99"/>
  <c r="A40" i="99" s="1"/>
  <c r="B41" i="99"/>
  <c r="C41" i="99"/>
  <c r="D41" i="99"/>
  <c r="H41" i="99"/>
  <c r="K41" i="99"/>
  <c r="L41" i="99"/>
  <c r="M41" i="99"/>
  <c r="N41" i="99"/>
  <c r="O41" i="99"/>
  <c r="P41" i="99"/>
  <c r="A41" i="99" s="1"/>
  <c r="B42" i="99"/>
  <c r="C42" i="99"/>
  <c r="D42" i="99"/>
  <c r="H42" i="99"/>
  <c r="K42" i="99"/>
  <c r="L42" i="99"/>
  <c r="M42" i="99"/>
  <c r="N42" i="99"/>
  <c r="O42" i="99"/>
  <c r="P42" i="99"/>
  <c r="A42" i="99" s="1"/>
  <c r="B43" i="99"/>
  <c r="C43" i="99"/>
  <c r="D43" i="99"/>
  <c r="H43" i="99"/>
  <c r="K43" i="99"/>
  <c r="L43" i="99"/>
  <c r="M43" i="99"/>
  <c r="N43" i="99"/>
  <c r="O43" i="99"/>
  <c r="P43" i="99"/>
  <c r="A43" i="99" s="1"/>
  <c r="B44" i="99"/>
  <c r="C44" i="99"/>
  <c r="D44" i="99"/>
  <c r="H44" i="99"/>
  <c r="K44" i="99"/>
  <c r="L44" i="99"/>
  <c r="M44" i="99"/>
  <c r="N44" i="99"/>
  <c r="O44" i="99"/>
  <c r="P44" i="99"/>
  <c r="A44" i="99" s="1"/>
  <c r="A45" i="99"/>
  <c r="B45" i="99"/>
  <c r="C45" i="99"/>
  <c r="D45" i="99"/>
  <c r="H45" i="99"/>
  <c r="K45" i="99"/>
  <c r="L45" i="99"/>
  <c r="M45" i="99"/>
  <c r="N45" i="99"/>
  <c r="O45" i="99"/>
  <c r="P45" i="99"/>
  <c r="B46" i="99"/>
  <c r="C46" i="99"/>
  <c r="D46" i="99"/>
  <c r="H46" i="99"/>
  <c r="K46" i="99"/>
  <c r="L46" i="99"/>
  <c r="M46" i="99"/>
  <c r="N46" i="99"/>
  <c r="O46" i="99"/>
  <c r="P46" i="99"/>
  <c r="A46" i="99" s="1"/>
  <c r="B47" i="99"/>
  <c r="C47" i="99"/>
  <c r="D47" i="99"/>
  <c r="H47" i="99"/>
  <c r="K47" i="99"/>
  <c r="L47" i="99"/>
  <c r="M47" i="99"/>
  <c r="N47" i="99"/>
  <c r="O47" i="99"/>
  <c r="P47" i="99"/>
  <c r="A47" i="99" s="1"/>
  <c r="B48" i="99"/>
  <c r="C48" i="99"/>
  <c r="D48" i="99"/>
  <c r="H48" i="99"/>
  <c r="K48" i="99"/>
  <c r="L48" i="99"/>
  <c r="M48" i="99"/>
  <c r="N48" i="99"/>
  <c r="O48" i="99"/>
  <c r="P48" i="99"/>
  <c r="A48" i="99" s="1"/>
  <c r="B49" i="99"/>
  <c r="C49" i="99"/>
  <c r="D49" i="99"/>
  <c r="H49" i="99"/>
  <c r="K49" i="99"/>
  <c r="L49" i="99"/>
  <c r="M49" i="99"/>
  <c r="N49" i="99"/>
  <c r="O49" i="99"/>
  <c r="P49" i="99"/>
  <c r="A49" i="99" s="1"/>
  <c r="B50" i="99"/>
  <c r="C50" i="99"/>
  <c r="D50" i="99"/>
  <c r="H50" i="99"/>
  <c r="K50" i="99"/>
  <c r="L50" i="99"/>
  <c r="M50" i="99"/>
  <c r="N50" i="99"/>
  <c r="O50" i="99"/>
  <c r="P50" i="99"/>
  <c r="A50" i="99" s="1"/>
  <c r="B51" i="99"/>
  <c r="C51" i="99"/>
  <c r="D51" i="99"/>
  <c r="H51" i="99"/>
  <c r="K51" i="99"/>
  <c r="L51" i="99"/>
  <c r="M51" i="99"/>
  <c r="N51" i="99"/>
  <c r="O51" i="99"/>
  <c r="P51" i="99"/>
  <c r="A51" i="99" s="1"/>
  <c r="B52" i="99"/>
  <c r="C52" i="99"/>
  <c r="D52" i="99"/>
  <c r="H52" i="99"/>
  <c r="K52" i="99"/>
  <c r="L52" i="99"/>
  <c r="M52" i="99"/>
  <c r="N52" i="99"/>
  <c r="O52" i="99"/>
  <c r="P52" i="99"/>
  <c r="A52" i="99" s="1"/>
  <c r="B53" i="99"/>
  <c r="C53" i="99"/>
  <c r="D53" i="99"/>
  <c r="H53" i="99"/>
  <c r="K53" i="99"/>
  <c r="L53" i="99"/>
  <c r="M53" i="99"/>
  <c r="N53" i="99"/>
  <c r="O53" i="99"/>
  <c r="P53" i="99"/>
  <c r="A53" i="99" s="1"/>
  <c r="B54" i="99"/>
  <c r="C54" i="99"/>
  <c r="D54" i="99"/>
  <c r="H54" i="99"/>
  <c r="K54" i="99"/>
  <c r="L54" i="99"/>
  <c r="M54" i="99"/>
  <c r="N54" i="99"/>
  <c r="O54" i="99"/>
  <c r="P54" i="99"/>
  <c r="A54" i="99" s="1"/>
  <c r="B55" i="99"/>
  <c r="C55" i="99"/>
  <c r="D55" i="99"/>
  <c r="H55" i="99"/>
  <c r="K55" i="99"/>
  <c r="L55" i="99"/>
  <c r="M55" i="99"/>
  <c r="N55" i="99"/>
  <c r="O55" i="99"/>
  <c r="P55" i="99"/>
  <c r="A55" i="99" s="1"/>
  <c r="B56" i="99"/>
  <c r="C56" i="99"/>
  <c r="D56" i="99"/>
  <c r="H56" i="99"/>
  <c r="K56" i="99"/>
  <c r="L56" i="99"/>
  <c r="M56" i="99"/>
  <c r="N56" i="99"/>
  <c r="O56" i="99"/>
  <c r="P56" i="99"/>
  <c r="A56" i="99" s="1"/>
  <c r="B57" i="99"/>
  <c r="C57" i="99"/>
  <c r="D57" i="99"/>
  <c r="H57" i="99"/>
  <c r="K57" i="99"/>
  <c r="L57" i="99"/>
  <c r="M57" i="99"/>
  <c r="N57" i="99"/>
  <c r="O57" i="99"/>
  <c r="P57" i="99"/>
  <c r="A57" i="99" s="1"/>
  <c r="B58" i="99"/>
  <c r="C58" i="99"/>
  <c r="D58" i="99"/>
  <c r="H58" i="99"/>
  <c r="K58" i="99"/>
  <c r="L58" i="99"/>
  <c r="M58" i="99"/>
  <c r="N58" i="99"/>
  <c r="O58" i="99"/>
  <c r="P58" i="99"/>
  <c r="A58" i="99" s="1"/>
  <c r="B59" i="99"/>
  <c r="C59" i="99"/>
  <c r="D59" i="99"/>
  <c r="H59" i="99"/>
  <c r="K59" i="99"/>
  <c r="L59" i="99"/>
  <c r="M59" i="99"/>
  <c r="N59" i="99"/>
  <c r="O59" i="99"/>
  <c r="P59" i="99"/>
  <c r="A59" i="99" s="1"/>
  <c r="B60" i="99"/>
  <c r="C60" i="99"/>
  <c r="D60" i="99"/>
  <c r="H60" i="99"/>
  <c r="K60" i="99"/>
  <c r="L60" i="99"/>
  <c r="M60" i="99"/>
  <c r="N60" i="99"/>
  <c r="O60" i="99"/>
  <c r="P60" i="99"/>
  <c r="A60" i="99" s="1"/>
  <c r="B61" i="99"/>
  <c r="C61" i="99"/>
  <c r="D61" i="99"/>
  <c r="H61" i="99"/>
  <c r="K61" i="99"/>
  <c r="L61" i="99"/>
  <c r="M61" i="99"/>
  <c r="N61" i="99"/>
  <c r="O61" i="99"/>
  <c r="P61" i="99"/>
  <c r="A61" i="99" s="1"/>
  <c r="B62" i="99"/>
  <c r="C62" i="99"/>
  <c r="D62" i="99"/>
  <c r="H62" i="99"/>
  <c r="K62" i="99"/>
  <c r="L62" i="99"/>
  <c r="M62" i="99"/>
  <c r="N62" i="99"/>
  <c r="O62" i="99"/>
  <c r="P62" i="99"/>
  <c r="A62" i="99" s="1"/>
  <c r="B63" i="99"/>
  <c r="C63" i="99"/>
  <c r="D63" i="99"/>
  <c r="H63" i="99"/>
  <c r="K63" i="99"/>
  <c r="L63" i="99"/>
  <c r="M63" i="99"/>
  <c r="N63" i="99"/>
  <c r="O63" i="99"/>
  <c r="P63" i="99"/>
  <c r="A63" i="99" s="1"/>
  <c r="B64" i="99"/>
  <c r="C64" i="99"/>
  <c r="D64" i="99"/>
  <c r="H64" i="99"/>
  <c r="K64" i="99"/>
  <c r="L64" i="99"/>
  <c r="M64" i="99"/>
  <c r="N64" i="99"/>
  <c r="O64" i="99"/>
  <c r="P64" i="99"/>
  <c r="A64" i="99" s="1"/>
  <c r="B65" i="99"/>
  <c r="C65" i="99"/>
  <c r="D65" i="99"/>
  <c r="H65" i="99"/>
  <c r="K65" i="99"/>
  <c r="L65" i="99"/>
  <c r="M65" i="99"/>
  <c r="N65" i="99"/>
  <c r="O65" i="99"/>
  <c r="P65" i="99"/>
  <c r="A65" i="99" s="1"/>
  <c r="B66" i="99"/>
  <c r="C66" i="99"/>
  <c r="D66" i="99"/>
  <c r="H66" i="99"/>
  <c r="K66" i="99"/>
  <c r="L66" i="99"/>
  <c r="M66" i="99"/>
  <c r="N66" i="99"/>
  <c r="O66" i="99"/>
  <c r="P66" i="99"/>
  <c r="A66" i="99" s="1"/>
  <c r="B67" i="99"/>
  <c r="C67" i="99"/>
  <c r="D67" i="99"/>
  <c r="H67" i="99"/>
  <c r="K67" i="99"/>
  <c r="L67" i="99"/>
  <c r="M67" i="99"/>
  <c r="N67" i="99"/>
  <c r="O67" i="99"/>
  <c r="P67" i="99"/>
  <c r="A67" i="99" s="1"/>
  <c r="B68" i="99"/>
  <c r="C68" i="99"/>
  <c r="D68" i="99"/>
  <c r="H68" i="99"/>
  <c r="K68" i="99"/>
  <c r="L68" i="99"/>
  <c r="M68" i="99"/>
  <c r="N68" i="99"/>
  <c r="O68" i="99"/>
  <c r="P68" i="99"/>
  <c r="A68" i="99" s="1"/>
  <c r="A69" i="99"/>
  <c r="B69" i="99"/>
  <c r="C69" i="99"/>
  <c r="D69" i="99"/>
  <c r="H69" i="99"/>
  <c r="K69" i="99"/>
  <c r="L69" i="99"/>
  <c r="M69" i="99"/>
  <c r="N69" i="99"/>
  <c r="O69" i="99"/>
  <c r="P69" i="99"/>
  <c r="B70" i="99"/>
  <c r="C70" i="99"/>
  <c r="D70" i="99"/>
  <c r="H70" i="99"/>
  <c r="K70" i="99"/>
  <c r="L70" i="99"/>
  <c r="M70" i="99"/>
  <c r="N70" i="99"/>
  <c r="O70" i="99"/>
  <c r="P70" i="99"/>
  <c r="A70" i="99" s="1"/>
  <c r="B71" i="99"/>
  <c r="C71" i="99"/>
  <c r="D71" i="99"/>
  <c r="H71" i="99"/>
  <c r="K71" i="99"/>
  <c r="L71" i="99"/>
  <c r="M71" i="99"/>
  <c r="N71" i="99"/>
  <c r="O71" i="99"/>
  <c r="P71" i="99"/>
  <c r="A71" i="99" s="1"/>
  <c r="B72" i="99"/>
  <c r="C72" i="99"/>
  <c r="D72" i="99"/>
  <c r="B73" i="99"/>
  <c r="C73" i="99"/>
  <c r="D73" i="99"/>
  <c r="H73" i="99"/>
  <c r="B74" i="99"/>
  <c r="C74" i="99"/>
  <c r="D74" i="99"/>
  <c r="B75" i="99"/>
  <c r="C75" i="99"/>
  <c r="D75" i="99"/>
  <c r="B76" i="99"/>
  <c r="C76" i="99"/>
  <c r="D76" i="99"/>
  <c r="H76" i="99"/>
  <c r="K76" i="99"/>
  <c r="L76" i="99"/>
  <c r="M76" i="99"/>
  <c r="N76" i="99"/>
  <c r="O76" i="99"/>
  <c r="P76" i="99"/>
  <c r="A76" i="99" s="1"/>
  <c r="B77" i="99"/>
  <c r="C77" i="99"/>
  <c r="D77" i="99"/>
  <c r="B78" i="99"/>
  <c r="C78" i="99"/>
  <c r="D78" i="99"/>
  <c r="B79" i="99"/>
  <c r="C79" i="99"/>
  <c r="D79" i="99"/>
  <c r="B80" i="99"/>
  <c r="C80" i="99"/>
  <c r="D80" i="99"/>
  <c r="B81" i="99"/>
  <c r="C81" i="99"/>
  <c r="D81" i="99"/>
  <c r="B82" i="99"/>
  <c r="C82" i="99"/>
  <c r="D82" i="99"/>
  <c r="B83" i="99"/>
  <c r="C83" i="99"/>
  <c r="D83" i="99"/>
  <c r="B84" i="99"/>
  <c r="C84" i="99"/>
  <c r="D84" i="99"/>
  <c r="B85" i="99"/>
  <c r="C85" i="99"/>
  <c r="D85" i="99"/>
  <c r="B16" i="41"/>
  <c r="C16" i="41"/>
  <c r="D16" i="41"/>
  <c r="B17" i="41"/>
  <c r="C17" i="41"/>
  <c r="D17" i="41"/>
  <c r="B18" i="41"/>
  <c r="C18" i="41"/>
  <c r="D18" i="41"/>
  <c r="B19" i="41"/>
  <c r="C19" i="41"/>
  <c r="D19" i="41"/>
  <c r="B20" i="41"/>
  <c r="C20" i="41"/>
  <c r="D20" i="41"/>
  <c r="H20" i="41"/>
  <c r="K20" i="41"/>
  <c r="L20" i="41"/>
  <c r="M20" i="41"/>
  <c r="N20" i="41"/>
  <c r="O20" i="41"/>
  <c r="P20" i="41"/>
  <c r="A20" i="41" s="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B30" i="41"/>
  <c r="C30" i="41"/>
  <c r="D30" i="41"/>
  <c r="B31" i="41"/>
  <c r="C31" i="41"/>
  <c r="D31" i="41"/>
  <c r="A32" i="41"/>
  <c r="B32" i="41"/>
  <c r="C32" i="41"/>
  <c r="D32" i="41"/>
  <c r="H32" i="41"/>
  <c r="K32" i="41"/>
  <c r="L32" i="41"/>
  <c r="M32" i="41"/>
  <c r="N32" i="41"/>
  <c r="O32" i="41"/>
  <c r="P32" i="41"/>
  <c r="B33" i="41"/>
  <c r="C33" i="41"/>
  <c r="D33" i="41"/>
  <c r="B34" i="41"/>
  <c r="C34" i="41"/>
  <c r="D34" i="41"/>
  <c r="B35" i="41"/>
  <c r="C35" i="41"/>
  <c r="D35" i="41"/>
  <c r="H35" i="41"/>
  <c r="K35" i="41"/>
  <c r="L35" i="41"/>
  <c r="M35" i="41"/>
  <c r="N35" i="41"/>
  <c r="O35" i="41"/>
  <c r="P35" i="41"/>
  <c r="A35" i="41" s="1"/>
  <c r="B36" i="41"/>
  <c r="C36" i="41"/>
  <c r="D36" i="41"/>
  <c r="B37" i="41"/>
  <c r="C37" i="41"/>
  <c r="D37" i="41"/>
  <c r="B38" i="41"/>
  <c r="C38" i="41"/>
  <c r="D38" i="41"/>
  <c r="B39" i="41"/>
  <c r="C39" i="41"/>
  <c r="D39" i="41"/>
  <c r="B40" i="41"/>
  <c r="C40" i="41"/>
  <c r="D40" i="41"/>
  <c r="B41" i="41"/>
  <c r="C41" i="41"/>
  <c r="D41" i="41"/>
  <c r="B42" i="41"/>
  <c r="C42" i="41"/>
  <c r="D42" i="41"/>
  <c r="B43" i="41"/>
  <c r="C43" i="41"/>
  <c r="D43" i="41"/>
  <c r="B44" i="41"/>
  <c r="C44" i="41"/>
  <c r="D44" i="41"/>
  <c r="A45" i="41"/>
  <c r="B45" i="41"/>
  <c r="C45" i="41"/>
  <c r="D45" i="41"/>
  <c r="H45" i="41"/>
  <c r="K45" i="41"/>
  <c r="L45" i="41"/>
  <c r="M45" i="41"/>
  <c r="N45" i="41"/>
  <c r="O45" i="41"/>
  <c r="P45" i="41"/>
  <c r="B46" i="41"/>
  <c r="C46" i="41"/>
  <c r="D46" i="41"/>
  <c r="B47" i="41"/>
  <c r="C47" i="41"/>
  <c r="D47" i="41"/>
  <c r="B48" i="41"/>
  <c r="C48" i="41"/>
  <c r="D48" i="41"/>
  <c r="B49" i="41"/>
  <c r="C49" i="41"/>
  <c r="D49" i="41"/>
  <c r="B50" i="41"/>
  <c r="C50" i="41"/>
  <c r="D50" i="41"/>
  <c r="B51" i="41"/>
  <c r="C51" i="41"/>
  <c r="D51" i="41"/>
  <c r="B52" i="41"/>
  <c r="C52" i="41"/>
  <c r="D52" i="41"/>
  <c r="B53" i="41"/>
  <c r="C53" i="41"/>
  <c r="D53" i="41"/>
  <c r="B54" i="41"/>
  <c r="C54" i="41"/>
  <c r="D54" i="41"/>
  <c r="B55" i="41"/>
  <c r="C55" i="41"/>
  <c r="D55" i="41"/>
  <c r="B56" i="41"/>
  <c r="C56" i="41"/>
  <c r="D56" i="41"/>
  <c r="B57" i="41"/>
  <c r="C57" i="41"/>
  <c r="D57" i="41"/>
  <c r="B58" i="41"/>
  <c r="C58" i="41"/>
  <c r="D58" i="41"/>
  <c r="H58" i="41"/>
  <c r="K58" i="41"/>
  <c r="L58" i="41"/>
  <c r="M58" i="41"/>
  <c r="N58" i="41"/>
  <c r="O58" i="41"/>
  <c r="P58" i="41"/>
  <c r="A58" i="41" s="1"/>
  <c r="B59" i="41"/>
  <c r="C59" i="41"/>
  <c r="D59" i="41"/>
  <c r="B60" i="41"/>
  <c r="C60" i="41"/>
  <c r="D60" i="41"/>
  <c r="B61" i="41"/>
  <c r="C61" i="41"/>
  <c r="D61" i="41"/>
  <c r="B62" i="41"/>
  <c r="C62" i="41"/>
  <c r="D62" i="41"/>
  <c r="B63" i="41"/>
  <c r="C63" i="41"/>
  <c r="D63" i="41"/>
  <c r="B64" i="41"/>
  <c r="C64" i="41"/>
  <c r="D64" i="41"/>
  <c r="B65" i="41"/>
  <c r="C65" i="41"/>
  <c r="D65" i="41"/>
  <c r="B66" i="41"/>
  <c r="C66" i="41"/>
  <c r="D66" i="41"/>
  <c r="B67" i="41"/>
  <c r="C67" i="41"/>
  <c r="D67" i="41"/>
  <c r="B68" i="41"/>
  <c r="C68" i="41"/>
  <c r="D68" i="41"/>
  <c r="H68" i="41"/>
  <c r="K68" i="41"/>
  <c r="L68" i="41"/>
  <c r="M68" i="41"/>
  <c r="N68" i="41"/>
  <c r="O68" i="41"/>
  <c r="P68" i="41"/>
  <c r="A68" i="41" s="1"/>
  <c r="B69" i="41"/>
  <c r="C69" i="41"/>
  <c r="D69" i="41"/>
  <c r="B70" i="41"/>
  <c r="C70" i="41"/>
  <c r="D70" i="41"/>
  <c r="B71" i="41"/>
  <c r="C71" i="41"/>
  <c r="D71" i="41"/>
  <c r="H71" i="41"/>
  <c r="K71" i="41"/>
  <c r="L71" i="41"/>
  <c r="M71" i="41"/>
  <c r="N71" i="41"/>
  <c r="O71" i="41"/>
  <c r="P71" i="41"/>
  <c r="A71" i="41" s="1"/>
  <c r="B72" i="41"/>
  <c r="C72" i="41"/>
  <c r="D72" i="41"/>
  <c r="H72" i="41"/>
  <c r="K72" i="41"/>
  <c r="L72" i="41"/>
  <c r="M72" i="41"/>
  <c r="N72" i="41"/>
  <c r="O72" i="41"/>
  <c r="P72" i="41"/>
  <c r="A72" i="41" s="1"/>
  <c r="B73" i="41"/>
  <c r="C73" i="41"/>
  <c r="D73" i="41"/>
  <c r="H73" i="41"/>
  <c r="K73" i="41"/>
  <c r="L73" i="41"/>
  <c r="M73" i="41"/>
  <c r="N73" i="41"/>
  <c r="O73" i="41"/>
  <c r="P73" i="41"/>
  <c r="A73" i="41" s="1"/>
  <c r="B74" i="41"/>
  <c r="C74" i="41"/>
  <c r="D74" i="41"/>
  <c r="H74" i="41"/>
  <c r="K74" i="41"/>
  <c r="L74" i="41"/>
  <c r="M74" i="41"/>
  <c r="N74" i="41"/>
  <c r="O74" i="41"/>
  <c r="P74" i="41"/>
  <c r="A74" i="41" s="1"/>
  <c r="B75" i="41"/>
  <c r="C75" i="41"/>
  <c r="D75" i="41"/>
  <c r="H75" i="41"/>
  <c r="K75" i="41"/>
  <c r="L75" i="41"/>
  <c r="M75" i="41"/>
  <c r="N75" i="41"/>
  <c r="O75" i="41"/>
  <c r="P75" i="41"/>
  <c r="A75" i="41" s="1"/>
  <c r="B76" i="41"/>
  <c r="C76" i="41"/>
  <c r="D76" i="41"/>
  <c r="H76" i="41"/>
  <c r="K76" i="41"/>
  <c r="L76" i="41"/>
  <c r="M76" i="41"/>
  <c r="N76" i="41"/>
  <c r="O76" i="41"/>
  <c r="P76" i="41"/>
  <c r="A76" i="41" s="1"/>
  <c r="B77" i="41"/>
  <c r="C77" i="41"/>
  <c r="D77" i="41"/>
  <c r="H77" i="41"/>
  <c r="K77" i="41"/>
  <c r="L77" i="41"/>
  <c r="M77" i="41"/>
  <c r="N77" i="41"/>
  <c r="O77" i="41"/>
  <c r="P77" i="41"/>
  <c r="A77" i="41" s="1"/>
  <c r="B78" i="41"/>
  <c r="C78" i="41"/>
  <c r="D78" i="41"/>
  <c r="H78" i="41"/>
  <c r="K78" i="41"/>
  <c r="L78" i="41"/>
  <c r="M78" i="41"/>
  <c r="N78" i="41"/>
  <c r="O78" i="41"/>
  <c r="P78" i="41"/>
  <c r="A78" i="41" s="1"/>
  <c r="B79" i="41"/>
  <c r="C79" i="41"/>
  <c r="D79" i="41"/>
  <c r="H79" i="41"/>
  <c r="K79" i="41"/>
  <c r="L79" i="41"/>
  <c r="M79" i="41"/>
  <c r="N79" i="41"/>
  <c r="O79" i="41"/>
  <c r="P79" i="41"/>
  <c r="A79" i="41" s="1"/>
  <c r="B80" i="41"/>
  <c r="C80" i="41"/>
  <c r="D80" i="41"/>
  <c r="H80" i="41"/>
  <c r="K80" i="41"/>
  <c r="L80" i="41"/>
  <c r="M80" i="41"/>
  <c r="N80" i="41"/>
  <c r="O80" i="41"/>
  <c r="P80" i="41"/>
  <c r="A80" i="41" s="1"/>
  <c r="B81" i="41"/>
  <c r="C81" i="41"/>
  <c r="D81" i="41"/>
  <c r="H81" i="41"/>
  <c r="K81" i="41"/>
  <c r="L81" i="41"/>
  <c r="M81" i="41"/>
  <c r="N81" i="41"/>
  <c r="O81" i="41"/>
  <c r="P81" i="41"/>
  <c r="A81" i="41" s="1"/>
  <c r="B82" i="41"/>
  <c r="C82" i="41"/>
  <c r="D82" i="41"/>
  <c r="H82" i="41"/>
  <c r="K82" i="41"/>
  <c r="L82" i="41"/>
  <c r="M82" i="41"/>
  <c r="N82" i="41"/>
  <c r="O82" i="41"/>
  <c r="P82" i="41"/>
  <c r="A82" i="41" s="1"/>
  <c r="B83" i="41"/>
  <c r="C83" i="41"/>
  <c r="D83" i="41"/>
  <c r="H83" i="41"/>
  <c r="K83" i="41"/>
  <c r="L83" i="41"/>
  <c r="M83" i="41"/>
  <c r="N83" i="41"/>
  <c r="O83" i="41"/>
  <c r="P83" i="41"/>
  <c r="A83" i="41" s="1"/>
  <c r="B84" i="41"/>
  <c r="C84" i="41"/>
  <c r="D84" i="41"/>
  <c r="H84" i="41"/>
  <c r="K84" i="41"/>
  <c r="L84" i="41"/>
  <c r="M84" i="41"/>
  <c r="N84" i="41"/>
  <c r="O84" i="41"/>
  <c r="P84" i="41"/>
  <c r="A84" i="41" s="1"/>
  <c r="B85" i="41"/>
  <c r="C85" i="41"/>
  <c r="D85" i="41"/>
  <c r="H85" i="41"/>
  <c r="K85" i="41"/>
  <c r="L85" i="41"/>
  <c r="M85" i="41"/>
  <c r="N85" i="41"/>
  <c r="O85" i="41"/>
  <c r="P85" i="41"/>
  <c r="A85" i="41" s="1"/>
  <c r="H73" i="5"/>
  <c r="M73" i="5" s="1"/>
  <c r="L73" i="5"/>
  <c r="L73" i="99" s="1"/>
  <c r="N73" i="5"/>
  <c r="N73" i="99" s="1"/>
  <c r="O73" i="5"/>
  <c r="O73" i="99" s="1"/>
  <c r="M27" i="44" l="1"/>
  <c r="M27" i="6" s="1"/>
  <c r="H27" i="6"/>
  <c r="P73" i="5"/>
  <c r="P73" i="99" s="1"/>
  <c r="P24" i="8"/>
  <c r="P23" i="8"/>
  <c r="M73" i="99"/>
  <c r="P27" i="44"/>
  <c r="P27" i="6" s="1"/>
  <c r="K73" i="5"/>
  <c r="K73" i="99" s="1"/>
  <c r="L31" i="8"/>
  <c r="N31" i="8"/>
  <c r="O31" i="8"/>
  <c r="H31" i="8"/>
  <c r="H19" i="5"/>
  <c r="L19" i="5"/>
  <c r="L19" i="41" s="1"/>
  <c r="N19" i="5"/>
  <c r="N19" i="41" s="1"/>
  <c r="O19" i="5"/>
  <c r="O19" i="41" s="1"/>
  <c r="K31" i="8" l="1"/>
  <c r="K19" i="5"/>
  <c r="K19" i="41" s="1"/>
  <c r="H19" i="41"/>
  <c r="M31" i="8"/>
  <c r="M19" i="5"/>
  <c r="M19" i="41" s="1"/>
  <c r="P31" i="8" l="1"/>
  <c r="P19" i="5"/>
  <c r="P19" i="41" s="1"/>
  <c r="B20" i="40"/>
  <c r="C20" i="40"/>
  <c r="D20" i="40"/>
  <c r="H20" i="40"/>
  <c r="K20" i="40"/>
  <c r="L20" i="40"/>
  <c r="M20" i="40"/>
  <c r="N20" i="40"/>
  <c r="O20" i="40"/>
  <c r="P20" i="40"/>
  <c r="A20" i="40" s="1"/>
  <c r="B21" i="98"/>
  <c r="C21" i="98"/>
  <c r="D21" i="98"/>
  <c r="B21" i="39"/>
  <c r="C21" i="39"/>
  <c r="D21" i="39"/>
  <c r="H21" i="39"/>
  <c r="K21" i="39"/>
  <c r="L21" i="39"/>
  <c r="M21" i="39"/>
  <c r="N21" i="39"/>
  <c r="O21" i="39"/>
  <c r="P21" i="39"/>
  <c r="A21" i="39" s="1"/>
  <c r="N21" i="4"/>
  <c r="N21" i="98" s="1"/>
  <c r="O21" i="4"/>
  <c r="O21" i="98" s="1"/>
  <c r="H21" i="4"/>
  <c r="M21" i="4" s="1"/>
  <c r="L21" i="4"/>
  <c r="L21" i="98" s="1"/>
  <c r="P21" i="4" l="1"/>
  <c r="P21" i="98" s="1"/>
  <c r="M21" i="98"/>
  <c r="H21" i="98"/>
  <c r="K21" i="4"/>
  <c r="K21" i="98" s="1"/>
  <c r="L26" i="8" l="1"/>
  <c r="N26" i="8"/>
  <c r="O26" i="8"/>
  <c r="L27" i="8"/>
  <c r="N27" i="8"/>
  <c r="O27" i="8"/>
  <c r="L29" i="8"/>
  <c r="N29" i="8"/>
  <c r="O29" i="8"/>
  <c r="L30" i="8"/>
  <c r="N30" i="8"/>
  <c r="O30" i="8"/>
  <c r="L32" i="8"/>
  <c r="N32" i="8"/>
  <c r="O32" i="8"/>
  <c r="L33" i="8"/>
  <c r="N33" i="8"/>
  <c r="L34" i="8"/>
  <c r="N34" i="8"/>
  <c r="O34" i="8"/>
  <c r="L40" i="8"/>
  <c r="L40" i="102" s="1"/>
  <c r="N40" i="8"/>
  <c r="N40" i="102" s="1"/>
  <c r="O40" i="8"/>
  <c r="O40" i="102" s="1"/>
  <c r="L39" i="8"/>
  <c r="O33" i="8"/>
  <c r="B40" i="102"/>
  <c r="C40" i="102"/>
  <c r="D40" i="102"/>
  <c r="B41" i="102"/>
  <c r="C41" i="102"/>
  <c r="D41" i="102"/>
  <c r="B42" i="102"/>
  <c r="C42" i="102"/>
  <c r="D42" i="102"/>
  <c r="B43" i="102"/>
  <c r="C43" i="102"/>
  <c r="D43" i="102"/>
  <c r="B17" i="48"/>
  <c r="C17" i="48"/>
  <c r="D17" i="48"/>
  <c r="H17" i="48"/>
  <c r="K17" i="48"/>
  <c r="L17" i="48"/>
  <c r="M17" i="48"/>
  <c r="N17" i="48"/>
  <c r="O17" i="48"/>
  <c r="P17" i="48"/>
  <c r="A17" i="48" s="1"/>
  <c r="B18" i="48"/>
  <c r="C18" i="48"/>
  <c r="D18" i="48"/>
  <c r="H18" i="48"/>
  <c r="K18" i="48"/>
  <c r="L18" i="48"/>
  <c r="M18" i="48"/>
  <c r="N18" i="48"/>
  <c r="O18" i="48"/>
  <c r="P18" i="48"/>
  <c r="A18" i="48" s="1"/>
  <c r="B19" i="48"/>
  <c r="C19" i="48"/>
  <c r="D19" i="48"/>
  <c r="H19" i="48"/>
  <c r="K19" i="48"/>
  <c r="L19" i="48"/>
  <c r="M19" i="48"/>
  <c r="N19" i="48"/>
  <c r="O19" i="48"/>
  <c r="P19" i="48"/>
  <c r="A19" i="48" s="1"/>
  <c r="L16" i="8"/>
  <c r="N16" i="8"/>
  <c r="O16" i="8"/>
  <c r="L17" i="8"/>
  <c r="N17" i="8"/>
  <c r="O17" i="8"/>
  <c r="L18" i="8"/>
  <c r="N18" i="8"/>
  <c r="O18" i="8"/>
  <c r="L19" i="8"/>
  <c r="N19" i="8"/>
  <c r="O19" i="8"/>
  <c r="L22" i="8"/>
  <c r="L25" i="8"/>
  <c r="N25" i="8"/>
  <c r="O25" i="8"/>
  <c r="L41" i="8"/>
  <c r="L41" i="102" s="1"/>
  <c r="N41" i="8"/>
  <c r="N41" i="102" s="1"/>
  <c r="O41" i="8"/>
  <c r="O41" i="102" s="1"/>
  <c r="L42" i="8"/>
  <c r="L42" i="102" s="1"/>
  <c r="N42" i="8"/>
  <c r="N42" i="102" s="1"/>
  <c r="O42" i="8"/>
  <c r="O42" i="102" s="1"/>
  <c r="H16" i="8"/>
  <c r="H17" i="8"/>
  <c r="H18" i="8"/>
  <c r="H19" i="8"/>
  <c r="H20" i="8"/>
  <c r="H21" i="8"/>
  <c r="H22" i="8"/>
  <c r="H25" i="8"/>
  <c r="H26" i="8"/>
  <c r="H27" i="8"/>
  <c r="K27" i="8" s="1"/>
  <c r="H29" i="8"/>
  <c r="H30" i="8"/>
  <c r="H32" i="8"/>
  <c r="H33" i="8"/>
  <c r="H34" i="8"/>
  <c r="K34" i="8" s="1"/>
  <c r="H35" i="8"/>
  <c r="H36" i="8"/>
  <c r="K36" i="8" s="1"/>
  <c r="H37" i="8"/>
  <c r="K37" i="8" s="1"/>
  <c r="H38" i="8"/>
  <c r="K38" i="8" s="1"/>
  <c r="H39" i="8"/>
  <c r="M39" i="8" s="1"/>
  <c r="H40" i="8"/>
  <c r="K40" i="8" s="1"/>
  <c r="H41" i="8"/>
  <c r="H41" i="102" s="1"/>
  <c r="H15" i="8"/>
  <c r="H42" i="8"/>
  <c r="M42" i="8" s="1"/>
  <c r="H43" i="8"/>
  <c r="H43" i="102" s="1"/>
  <c r="H44" i="8"/>
  <c r="H14" i="4"/>
  <c r="H15" i="4"/>
  <c r="H16" i="4"/>
  <c r="H17" i="4"/>
  <c r="H18" i="4"/>
  <c r="H19" i="4"/>
  <c r="H20" i="4"/>
  <c r="H22" i="4"/>
  <c r="K26" i="8" l="1"/>
  <c r="M25" i="8"/>
  <c r="K32" i="8"/>
  <c r="M16" i="8"/>
  <c r="M19" i="8"/>
  <c r="K29" i="8"/>
  <c r="K33" i="8"/>
  <c r="M17" i="8"/>
  <c r="M18" i="8"/>
  <c r="O39" i="8"/>
  <c r="L35" i="8"/>
  <c r="O22" i="8"/>
  <c r="N22" i="8"/>
  <c r="K39" i="8"/>
  <c r="O35" i="8"/>
  <c r="L15" i="8"/>
  <c r="L15" i="102" s="1"/>
  <c r="N35" i="8"/>
  <c r="M32" i="8"/>
  <c r="M27" i="8"/>
  <c r="P27" i="8" s="1"/>
  <c r="M35" i="8"/>
  <c r="M41" i="8"/>
  <c r="M41" i="102" s="1"/>
  <c r="K35" i="8"/>
  <c r="M30" i="8"/>
  <c r="H40" i="102"/>
  <c r="M34" i="8"/>
  <c r="P34" i="8" s="1"/>
  <c r="M26" i="8"/>
  <c r="M40" i="8"/>
  <c r="P40" i="8" s="1"/>
  <c r="P40" i="102" s="1"/>
  <c r="K30" i="8"/>
  <c r="M29" i="8"/>
  <c r="N39" i="8"/>
  <c r="M33" i="8"/>
  <c r="P19" i="8"/>
  <c r="P17" i="8"/>
  <c r="P16" i="8"/>
  <c r="P42" i="8"/>
  <c r="P42" i="102" s="1"/>
  <c r="M42" i="102"/>
  <c r="N21" i="8"/>
  <c r="L21" i="8"/>
  <c r="O21" i="8"/>
  <c r="M22" i="8"/>
  <c r="P18" i="8"/>
  <c r="M21" i="8"/>
  <c r="P25" i="8"/>
  <c r="H42" i="102"/>
  <c r="M37" i="8"/>
  <c r="M38" i="8"/>
  <c r="C58" i="2"/>
  <c r="C35" i="117" s="1"/>
  <c r="C29" i="103" s="1"/>
  <c r="A9" i="107"/>
  <c r="A9" i="92"/>
  <c r="A9" i="91"/>
  <c r="A9" i="106"/>
  <c r="A9" i="94"/>
  <c r="A9" i="93"/>
  <c r="A9" i="105"/>
  <c r="A9" i="96"/>
  <c r="A9" i="95"/>
  <c r="A9" i="104"/>
  <c r="A9" i="52"/>
  <c r="A9" i="51"/>
  <c r="A9" i="103"/>
  <c r="A9" i="49"/>
  <c r="A9" i="9"/>
  <c r="A9" i="102"/>
  <c r="A9" i="48"/>
  <c r="A9" i="47"/>
  <c r="A9" i="101"/>
  <c r="A9" i="46"/>
  <c r="A9" i="45"/>
  <c r="A9" i="100"/>
  <c r="A9" i="43"/>
  <c r="A9" i="6"/>
  <c r="A9" i="99"/>
  <c r="A9" i="42"/>
  <c r="A9" i="41"/>
  <c r="A9" i="98"/>
  <c r="A9" i="40"/>
  <c r="A9" i="39"/>
  <c r="A9" i="38"/>
  <c r="A9" i="97"/>
  <c r="A9" i="3"/>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D14" i="97"/>
  <c r="C14" i="97"/>
  <c r="B14" i="97"/>
  <c r="P22" i="98"/>
  <c r="O22" i="98"/>
  <c r="N22" i="98"/>
  <c r="M22" i="98"/>
  <c r="L22" i="98"/>
  <c r="K22" i="98"/>
  <c r="H22" i="98"/>
  <c r="D22" i="98"/>
  <c r="C22" i="98"/>
  <c r="B22" i="98"/>
  <c r="H20" i="98"/>
  <c r="D20" i="98"/>
  <c r="C20" i="98"/>
  <c r="B20" i="98"/>
  <c r="P19" i="98"/>
  <c r="O19" i="98"/>
  <c r="N19" i="98"/>
  <c r="M19" i="98"/>
  <c r="L19" i="98"/>
  <c r="K19" i="98"/>
  <c r="H19" i="98"/>
  <c r="D19" i="98"/>
  <c r="C19" i="98"/>
  <c r="B19" i="98"/>
  <c r="P18" i="98"/>
  <c r="O18" i="98"/>
  <c r="N18" i="98"/>
  <c r="M18" i="98"/>
  <c r="L18" i="98"/>
  <c r="K18" i="98"/>
  <c r="H18" i="98"/>
  <c r="D18" i="98"/>
  <c r="C18" i="98"/>
  <c r="B18" i="98"/>
  <c r="H17" i="98"/>
  <c r="D17" i="98"/>
  <c r="C17" i="98"/>
  <c r="B17" i="98"/>
  <c r="P16" i="98"/>
  <c r="A16" i="98" s="1"/>
  <c r="O16" i="98"/>
  <c r="N16" i="98"/>
  <c r="M16" i="98"/>
  <c r="L16" i="98"/>
  <c r="K16" i="98"/>
  <c r="H16" i="98"/>
  <c r="D16" i="98"/>
  <c r="C16" i="98"/>
  <c r="B16" i="98"/>
  <c r="H15" i="98"/>
  <c r="D15" i="98"/>
  <c r="C15" i="98"/>
  <c r="B15" i="98"/>
  <c r="P14" i="98"/>
  <c r="A14" i="98" s="1"/>
  <c r="O14" i="98"/>
  <c r="N14" i="98"/>
  <c r="M14" i="98"/>
  <c r="L14" i="98"/>
  <c r="K14" i="98"/>
  <c r="H14" i="98"/>
  <c r="D14" i="98"/>
  <c r="C14" i="98"/>
  <c r="B14" i="98"/>
  <c r="D86" i="99"/>
  <c r="C86" i="99"/>
  <c r="B86" i="99"/>
  <c r="P15" i="99"/>
  <c r="O15" i="99"/>
  <c r="N15" i="99"/>
  <c r="M15" i="99"/>
  <c r="L15" i="99"/>
  <c r="K15" i="99"/>
  <c r="H15" i="99"/>
  <c r="D15" i="99"/>
  <c r="C15" i="99"/>
  <c r="B15" i="99"/>
  <c r="P14" i="99"/>
  <c r="O14" i="99"/>
  <c r="N14" i="99"/>
  <c r="M14" i="99"/>
  <c r="L14" i="99"/>
  <c r="K14" i="99"/>
  <c r="H14" i="99"/>
  <c r="D14" i="99"/>
  <c r="C14" i="99"/>
  <c r="B14" i="99"/>
  <c r="P29" i="100"/>
  <c r="O29" i="100"/>
  <c r="N29" i="100"/>
  <c r="M29" i="100"/>
  <c r="L29" i="100"/>
  <c r="K29" i="100"/>
  <c r="H29" i="100"/>
  <c r="D29" i="100"/>
  <c r="C29" i="100"/>
  <c r="B29" i="100"/>
  <c r="P15" i="100"/>
  <c r="O15" i="100"/>
  <c r="N15" i="100"/>
  <c r="M15" i="100"/>
  <c r="L15" i="100"/>
  <c r="K15" i="100"/>
  <c r="H15" i="100"/>
  <c r="D15" i="100"/>
  <c r="C15" i="100"/>
  <c r="B15" i="100"/>
  <c r="P14" i="100"/>
  <c r="O14" i="100"/>
  <c r="N14" i="100"/>
  <c r="M14" i="100"/>
  <c r="L14" i="100"/>
  <c r="K14" i="100"/>
  <c r="H14" i="100"/>
  <c r="D14" i="100"/>
  <c r="C14" i="100"/>
  <c r="B14" i="100"/>
  <c r="P29" i="101"/>
  <c r="O29" i="101"/>
  <c r="N29" i="101"/>
  <c r="M29" i="101"/>
  <c r="L29" i="101"/>
  <c r="K29" i="101"/>
  <c r="H29" i="101"/>
  <c r="D29" i="101"/>
  <c r="C29" i="101"/>
  <c r="B29" i="101"/>
  <c r="P28" i="101"/>
  <c r="O28" i="101"/>
  <c r="N28" i="101"/>
  <c r="M28" i="101"/>
  <c r="L28" i="101"/>
  <c r="K28" i="101"/>
  <c r="H28" i="101"/>
  <c r="D28" i="101"/>
  <c r="C28" i="101"/>
  <c r="B28" i="101"/>
  <c r="P27" i="101"/>
  <c r="O27" i="101"/>
  <c r="N27" i="101"/>
  <c r="M27" i="101"/>
  <c r="L27" i="101"/>
  <c r="K27" i="101"/>
  <c r="H27" i="101"/>
  <c r="D27" i="101"/>
  <c r="C27" i="101"/>
  <c r="B27" i="101"/>
  <c r="P26" i="101"/>
  <c r="O26" i="101"/>
  <c r="N26" i="101"/>
  <c r="M26" i="101"/>
  <c r="L26" i="101"/>
  <c r="K26" i="101"/>
  <c r="H26" i="101"/>
  <c r="D26" i="101"/>
  <c r="C26" i="101"/>
  <c r="B26" i="101"/>
  <c r="P25" i="101"/>
  <c r="O25" i="101"/>
  <c r="N25" i="101"/>
  <c r="M25" i="101"/>
  <c r="L25" i="101"/>
  <c r="K25" i="101"/>
  <c r="H25" i="101"/>
  <c r="D25" i="101"/>
  <c r="C25" i="101"/>
  <c r="B25" i="101"/>
  <c r="P24" i="101"/>
  <c r="O24" i="101"/>
  <c r="N24" i="101"/>
  <c r="M24" i="101"/>
  <c r="L24" i="101"/>
  <c r="K24" i="101"/>
  <c r="H24" i="101"/>
  <c r="D24" i="101"/>
  <c r="C24" i="101"/>
  <c r="B24" i="101"/>
  <c r="P23" i="101"/>
  <c r="O23" i="101"/>
  <c r="N23" i="101"/>
  <c r="M23" i="101"/>
  <c r="L23" i="101"/>
  <c r="K23" i="101"/>
  <c r="H23" i="101"/>
  <c r="D23" i="101"/>
  <c r="C23" i="101"/>
  <c r="B23" i="101"/>
  <c r="P22" i="101"/>
  <c r="O22" i="101"/>
  <c r="N22" i="101"/>
  <c r="M22" i="101"/>
  <c r="L22" i="101"/>
  <c r="K22" i="101"/>
  <c r="H22" i="101"/>
  <c r="D22" i="101"/>
  <c r="C22" i="101"/>
  <c r="B22" i="101"/>
  <c r="P21" i="101"/>
  <c r="O21" i="101"/>
  <c r="N21" i="101"/>
  <c r="M21" i="101"/>
  <c r="L21" i="101"/>
  <c r="K21" i="101"/>
  <c r="H21" i="101"/>
  <c r="D21" i="101"/>
  <c r="C21" i="101"/>
  <c r="B21" i="101"/>
  <c r="P20" i="101"/>
  <c r="O20" i="101"/>
  <c r="N20" i="101"/>
  <c r="M20" i="101"/>
  <c r="L20" i="101"/>
  <c r="K20" i="101"/>
  <c r="H20" i="101"/>
  <c r="D20" i="101"/>
  <c r="C20" i="101"/>
  <c r="B20" i="101"/>
  <c r="P19" i="101"/>
  <c r="O19" i="101"/>
  <c r="N19" i="101"/>
  <c r="M19" i="101"/>
  <c r="L19" i="101"/>
  <c r="K19" i="101"/>
  <c r="H19" i="101"/>
  <c r="D19" i="101"/>
  <c r="C19" i="101"/>
  <c r="B19" i="101"/>
  <c r="P18" i="101"/>
  <c r="O18" i="101"/>
  <c r="N18" i="101"/>
  <c r="M18" i="101"/>
  <c r="L18" i="101"/>
  <c r="K18" i="101"/>
  <c r="H18" i="101"/>
  <c r="D18" i="101"/>
  <c r="C18" i="101"/>
  <c r="B18" i="101"/>
  <c r="D17" i="101"/>
  <c r="C17" i="101"/>
  <c r="B17" i="101"/>
  <c r="P16" i="101"/>
  <c r="O16" i="101"/>
  <c r="N16" i="101"/>
  <c r="M16" i="101"/>
  <c r="L16" i="101"/>
  <c r="K16" i="101"/>
  <c r="H16" i="101"/>
  <c r="D16" i="101"/>
  <c r="C16" i="101"/>
  <c r="B16" i="101"/>
  <c r="P15" i="101"/>
  <c r="O15" i="101"/>
  <c r="N15" i="101"/>
  <c r="M15" i="101"/>
  <c r="L15" i="101"/>
  <c r="K15" i="101"/>
  <c r="H15" i="101"/>
  <c r="D15" i="101"/>
  <c r="C15" i="101"/>
  <c r="B15" i="101"/>
  <c r="P14" i="101"/>
  <c r="O14" i="101"/>
  <c r="N14" i="101"/>
  <c r="M14" i="101"/>
  <c r="L14" i="101"/>
  <c r="K14" i="101"/>
  <c r="H14" i="101"/>
  <c r="D14" i="101"/>
  <c r="C14" i="101"/>
  <c r="B14" i="101"/>
  <c r="D44" i="102"/>
  <c r="C44" i="102"/>
  <c r="B44" i="102"/>
  <c r="D15" i="102"/>
  <c r="C15" i="102"/>
  <c r="B15" i="102"/>
  <c r="P14" i="102"/>
  <c r="O14" i="102"/>
  <c r="N14" i="102"/>
  <c r="M14" i="102"/>
  <c r="L14" i="102"/>
  <c r="K14" i="102"/>
  <c r="H14" i="102"/>
  <c r="D14" i="102"/>
  <c r="C14" i="102"/>
  <c r="B14" i="102"/>
  <c r="P25" i="103"/>
  <c r="O25" i="103"/>
  <c r="N25" i="103"/>
  <c r="M25" i="103"/>
  <c r="L25" i="103"/>
  <c r="K25" i="103"/>
  <c r="H25" i="103"/>
  <c r="D25" i="103"/>
  <c r="C25" i="103"/>
  <c r="B25" i="103"/>
  <c r="P24" i="103"/>
  <c r="O24" i="103"/>
  <c r="N24" i="103"/>
  <c r="M24" i="103"/>
  <c r="L24" i="103"/>
  <c r="K24" i="103"/>
  <c r="H24" i="103"/>
  <c r="D24" i="103"/>
  <c r="C24" i="103"/>
  <c r="B24" i="103"/>
  <c r="P23" i="103"/>
  <c r="O23" i="103"/>
  <c r="N23" i="103"/>
  <c r="M23" i="103"/>
  <c r="L23" i="103"/>
  <c r="K23" i="103"/>
  <c r="H23" i="103"/>
  <c r="D23" i="103"/>
  <c r="C23" i="103"/>
  <c r="B23" i="103"/>
  <c r="P22" i="103"/>
  <c r="O22" i="103"/>
  <c r="N22" i="103"/>
  <c r="M22" i="103"/>
  <c r="L22" i="103"/>
  <c r="K22" i="103"/>
  <c r="H22" i="103"/>
  <c r="D22" i="103"/>
  <c r="C22" i="103"/>
  <c r="B22" i="103"/>
  <c r="P21" i="103"/>
  <c r="O21" i="103"/>
  <c r="N21" i="103"/>
  <c r="M21" i="103"/>
  <c r="L21" i="103"/>
  <c r="K21" i="103"/>
  <c r="H21" i="103"/>
  <c r="D21" i="103"/>
  <c r="C21" i="103"/>
  <c r="B21" i="103"/>
  <c r="P20" i="103"/>
  <c r="O20" i="103"/>
  <c r="N20" i="103"/>
  <c r="M20" i="103"/>
  <c r="L20" i="103"/>
  <c r="K20" i="103"/>
  <c r="H20" i="103"/>
  <c r="D20" i="103"/>
  <c r="C20" i="103"/>
  <c r="B20" i="103"/>
  <c r="P19" i="103"/>
  <c r="O19" i="103"/>
  <c r="N19" i="103"/>
  <c r="M19" i="103"/>
  <c r="L19" i="103"/>
  <c r="K19" i="103"/>
  <c r="H19" i="103"/>
  <c r="D19" i="103"/>
  <c r="C19" i="103"/>
  <c r="B19" i="103"/>
  <c r="P18" i="103"/>
  <c r="O18" i="103"/>
  <c r="N18" i="103"/>
  <c r="M18" i="103"/>
  <c r="L18" i="103"/>
  <c r="K18" i="103"/>
  <c r="H18" i="103"/>
  <c r="D18" i="103"/>
  <c r="C18" i="103"/>
  <c r="B18" i="103"/>
  <c r="P17" i="103"/>
  <c r="A17" i="103" s="1"/>
  <c r="O17" i="103"/>
  <c r="N17" i="103"/>
  <c r="M17" i="103"/>
  <c r="L17" i="103"/>
  <c r="K17" i="103"/>
  <c r="H17" i="103"/>
  <c r="D17" i="103"/>
  <c r="C17" i="103"/>
  <c r="B17" i="103"/>
  <c r="P16" i="103"/>
  <c r="A16" i="103" s="1"/>
  <c r="O16" i="103"/>
  <c r="N16" i="103"/>
  <c r="M16" i="103"/>
  <c r="L16" i="103"/>
  <c r="K16" i="103"/>
  <c r="H16" i="103"/>
  <c r="D16" i="103"/>
  <c r="C16" i="103"/>
  <c r="B16" i="103"/>
  <c r="P15" i="103"/>
  <c r="O15" i="103"/>
  <c r="N15" i="103"/>
  <c r="M15" i="103"/>
  <c r="L15" i="103"/>
  <c r="K15" i="103"/>
  <c r="H15" i="103"/>
  <c r="D15" i="103"/>
  <c r="C15" i="103"/>
  <c r="B15" i="103"/>
  <c r="P14" i="103"/>
  <c r="O14" i="103"/>
  <c r="N14" i="103"/>
  <c r="M14" i="103"/>
  <c r="L14" i="103"/>
  <c r="K14" i="103"/>
  <c r="H14" i="103"/>
  <c r="D14" i="103"/>
  <c r="C14" i="103"/>
  <c r="B14" i="103"/>
  <c r="D23" i="104"/>
  <c r="C23" i="104"/>
  <c r="B23" i="104"/>
  <c r="D22" i="104"/>
  <c r="C22" i="104"/>
  <c r="B22" i="104"/>
  <c r="P21" i="104"/>
  <c r="O21" i="104"/>
  <c r="N21" i="104"/>
  <c r="M21" i="104"/>
  <c r="L21" i="104"/>
  <c r="K21" i="104"/>
  <c r="H21" i="104"/>
  <c r="D21" i="104"/>
  <c r="C21" i="104"/>
  <c r="B21" i="104"/>
  <c r="P20" i="104"/>
  <c r="O20" i="104"/>
  <c r="N20" i="104"/>
  <c r="M20" i="104"/>
  <c r="L20" i="104"/>
  <c r="K20" i="104"/>
  <c r="H20" i="104"/>
  <c r="D20" i="104"/>
  <c r="C20" i="104"/>
  <c r="B20" i="104"/>
  <c r="P19" i="104"/>
  <c r="O19" i="104"/>
  <c r="N19" i="104"/>
  <c r="M19" i="104"/>
  <c r="L19" i="104"/>
  <c r="K19" i="104"/>
  <c r="H19" i="104"/>
  <c r="D19" i="104"/>
  <c r="C19" i="104"/>
  <c r="B19" i="104"/>
  <c r="P18" i="104"/>
  <c r="O18" i="104"/>
  <c r="N18" i="104"/>
  <c r="M18" i="104"/>
  <c r="L18" i="104"/>
  <c r="K18" i="104"/>
  <c r="H18" i="104"/>
  <c r="D18" i="104"/>
  <c r="C18" i="104"/>
  <c r="B18" i="104"/>
  <c r="P17" i="104"/>
  <c r="O17" i="104"/>
  <c r="N17" i="104"/>
  <c r="M17" i="104"/>
  <c r="L17" i="104"/>
  <c r="K17" i="104"/>
  <c r="H17" i="104"/>
  <c r="D17" i="104"/>
  <c r="C17" i="104"/>
  <c r="B17" i="104"/>
  <c r="P16" i="104"/>
  <c r="O16" i="104"/>
  <c r="N16" i="104"/>
  <c r="M16" i="104"/>
  <c r="L16" i="104"/>
  <c r="K16" i="104"/>
  <c r="H16" i="104"/>
  <c r="D16" i="104"/>
  <c r="C16" i="104"/>
  <c r="B16" i="104"/>
  <c r="P15" i="104"/>
  <c r="A15" i="104" s="1"/>
  <c r="O15" i="104"/>
  <c r="N15" i="104"/>
  <c r="M15" i="104"/>
  <c r="L15" i="104"/>
  <c r="K15" i="104"/>
  <c r="H15" i="104"/>
  <c r="D15" i="104"/>
  <c r="C15" i="104"/>
  <c r="B15" i="104"/>
  <c r="P14" i="104"/>
  <c r="O14" i="104"/>
  <c r="N14" i="104"/>
  <c r="M14" i="104"/>
  <c r="L14" i="104"/>
  <c r="K14" i="104"/>
  <c r="H14" i="104"/>
  <c r="D14" i="104"/>
  <c r="C14" i="104"/>
  <c r="B14" i="104"/>
  <c r="P63" i="105"/>
  <c r="O63" i="105"/>
  <c r="N63" i="105"/>
  <c r="M63" i="105"/>
  <c r="L63" i="105"/>
  <c r="K63" i="105"/>
  <c r="H63" i="105"/>
  <c r="D63" i="105"/>
  <c r="C63" i="105"/>
  <c r="B63" i="105"/>
  <c r="P62" i="105"/>
  <c r="O62" i="105"/>
  <c r="N62" i="105"/>
  <c r="M62" i="105"/>
  <c r="L62" i="105"/>
  <c r="K62" i="105"/>
  <c r="H62" i="105"/>
  <c r="D62" i="105"/>
  <c r="C62" i="105"/>
  <c r="B62" i="105"/>
  <c r="P61" i="105"/>
  <c r="O61" i="105"/>
  <c r="N61" i="105"/>
  <c r="M61" i="105"/>
  <c r="L61" i="105"/>
  <c r="K61" i="105"/>
  <c r="H61" i="105"/>
  <c r="D61" i="105"/>
  <c r="C61" i="105"/>
  <c r="B61" i="105"/>
  <c r="P60" i="105"/>
  <c r="O60" i="105"/>
  <c r="N60" i="105"/>
  <c r="M60" i="105"/>
  <c r="L60" i="105"/>
  <c r="K60" i="105"/>
  <c r="H60" i="105"/>
  <c r="D60" i="105"/>
  <c r="C60" i="105"/>
  <c r="B60" i="105"/>
  <c r="P59" i="105"/>
  <c r="O59" i="105"/>
  <c r="N59" i="105"/>
  <c r="M59" i="105"/>
  <c r="L59" i="105"/>
  <c r="K59" i="105"/>
  <c r="H59" i="105"/>
  <c r="D59" i="105"/>
  <c r="C59" i="105"/>
  <c r="B59" i="105"/>
  <c r="P58" i="105"/>
  <c r="O58" i="105"/>
  <c r="N58" i="105"/>
  <c r="M58" i="105"/>
  <c r="L58" i="105"/>
  <c r="K58" i="105"/>
  <c r="H58" i="105"/>
  <c r="D58" i="105"/>
  <c r="C58" i="105"/>
  <c r="B58" i="105"/>
  <c r="P57" i="105"/>
  <c r="O57" i="105"/>
  <c r="N57" i="105"/>
  <c r="M57" i="105"/>
  <c r="L57" i="105"/>
  <c r="K57" i="105"/>
  <c r="H57" i="105"/>
  <c r="D57" i="105"/>
  <c r="C57" i="105"/>
  <c r="B57" i="105"/>
  <c r="P56" i="105"/>
  <c r="O56" i="105"/>
  <c r="N56" i="105"/>
  <c r="M56" i="105"/>
  <c r="L56" i="105"/>
  <c r="K56" i="105"/>
  <c r="H56" i="105"/>
  <c r="D56" i="105"/>
  <c r="C56" i="105"/>
  <c r="B56" i="105"/>
  <c r="P55" i="105"/>
  <c r="O55" i="105"/>
  <c r="N55" i="105"/>
  <c r="M55" i="105"/>
  <c r="L55" i="105"/>
  <c r="K55" i="105"/>
  <c r="H55" i="105"/>
  <c r="D55" i="105"/>
  <c r="C55" i="105"/>
  <c r="B55" i="105"/>
  <c r="P54" i="105"/>
  <c r="O54" i="105"/>
  <c r="N54" i="105"/>
  <c r="M54" i="105"/>
  <c r="L54" i="105"/>
  <c r="K54" i="105"/>
  <c r="H54" i="105"/>
  <c r="D54" i="105"/>
  <c r="C54" i="105"/>
  <c r="B54" i="105"/>
  <c r="P53" i="105"/>
  <c r="O53" i="105"/>
  <c r="N53" i="105"/>
  <c r="M53" i="105"/>
  <c r="L53" i="105"/>
  <c r="K53" i="105"/>
  <c r="H53" i="105"/>
  <c r="D53" i="105"/>
  <c r="C53" i="105"/>
  <c r="B53" i="105"/>
  <c r="P52" i="105"/>
  <c r="O52" i="105"/>
  <c r="N52" i="105"/>
  <c r="M52" i="105"/>
  <c r="L52" i="105"/>
  <c r="K52" i="105"/>
  <c r="H52" i="105"/>
  <c r="D52" i="105"/>
  <c r="C52" i="105"/>
  <c r="B52" i="105"/>
  <c r="P51" i="105"/>
  <c r="O51" i="105"/>
  <c r="N51" i="105"/>
  <c r="M51" i="105"/>
  <c r="L51" i="105"/>
  <c r="K51" i="105"/>
  <c r="H51" i="105"/>
  <c r="D51" i="105"/>
  <c r="C51" i="105"/>
  <c r="B51" i="105"/>
  <c r="P50" i="105"/>
  <c r="O50" i="105"/>
  <c r="N50" i="105"/>
  <c r="M50" i="105"/>
  <c r="L50" i="105"/>
  <c r="K50" i="105"/>
  <c r="H50" i="105"/>
  <c r="D50" i="105"/>
  <c r="C50" i="105"/>
  <c r="B50" i="105"/>
  <c r="P49" i="105"/>
  <c r="O49" i="105"/>
  <c r="N49" i="105"/>
  <c r="M49" i="105"/>
  <c r="L49" i="105"/>
  <c r="K49" i="105"/>
  <c r="H49" i="105"/>
  <c r="D49" i="105"/>
  <c r="C49" i="105"/>
  <c r="B49" i="105"/>
  <c r="P48" i="105"/>
  <c r="O48" i="105"/>
  <c r="N48" i="105"/>
  <c r="M48" i="105"/>
  <c r="L48" i="105"/>
  <c r="K48" i="105"/>
  <c r="H48" i="105"/>
  <c r="D48" i="105"/>
  <c r="C48" i="105"/>
  <c r="B48" i="105"/>
  <c r="P47" i="105"/>
  <c r="O47" i="105"/>
  <c r="N47" i="105"/>
  <c r="M47" i="105"/>
  <c r="L47" i="105"/>
  <c r="K47" i="105"/>
  <c r="H47" i="105"/>
  <c r="D47" i="105"/>
  <c r="C47" i="105"/>
  <c r="B47" i="105"/>
  <c r="P46" i="105"/>
  <c r="O46" i="105"/>
  <c r="N46" i="105"/>
  <c r="M46" i="105"/>
  <c r="L46" i="105"/>
  <c r="K46" i="105"/>
  <c r="H46" i="105"/>
  <c r="D46" i="105"/>
  <c r="C46" i="105"/>
  <c r="B46" i="105"/>
  <c r="P45" i="105"/>
  <c r="O45" i="105"/>
  <c r="N45" i="105"/>
  <c r="M45" i="105"/>
  <c r="L45" i="105"/>
  <c r="K45" i="105"/>
  <c r="H45" i="105"/>
  <c r="D45" i="105"/>
  <c r="C45" i="105"/>
  <c r="B45" i="105"/>
  <c r="P44" i="105"/>
  <c r="O44" i="105"/>
  <c r="N44" i="105"/>
  <c r="M44" i="105"/>
  <c r="L44" i="105"/>
  <c r="K44" i="105"/>
  <c r="H44" i="105"/>
  <c r="D44" i="105"/>
  <c r="C44" i="105"/>
  <c r="B44" i="105"/>
  <c r="P43" i="105"/>
  <c r="O43" i="105"/>
  <c r="N43" i="105"/>
  <c r="M43" i="105"/>
  <c r="L43" i="105"/>
  <c r="K43" i="105"/>
  <c r="H43" i="105"/>
  <c r="D43" i="105"/>
  <c r="C43" i="105"/>
  <c r="B43" i="105"/>
  <c r="P42" i="105"/>
  <c r="O42" i="105"/>
  <c r="N42" i="105"/>
  <c r="M42" i="105"/>
  <c r="L42" i="105"/>
  <c r="K42" i="105"/>
  <c r="H42" i="105"/>
  <c r="D42" i="105"/>
  <c r="C42" i="105"/>
  <c r="B42" i="105"/>
  <c r="P41" i="105"/>
  <c r="O41" i="105"/>
  <c r="N41" i="105"/>
  <c r="M41" i="105"/>
  <c r="L41" i="105"/>
  <c r="K41" i="105"/>
  <c r="H41" i="105"/>
  <c r="D41" i="105"/>
  <c r="C41" i="105"/>
  <c r="B41" i="105"/>
  <c r="P40" i="105"/>
  <c r="O40" i="105"/>
  <c r="N40" i="105"/>
  <c r="M40" i="105"/>
  <c r="L40" i="105"/>
  <c r="K40" i="105"/>
  <c r="H40" i="105"/>
  <c r="D40" i="105"/>
  <c r="C40" i="105"/>
  <c r="B40" i="105"/>
  <c r="P39" i="105"/>
  <c r="O39" i="105"/>
  <c r="N39" i="105"/>
  <c r="M39" i="105"/>
  <c r="L39" i="105"/>
  <c r="K39" i="105"/>
  <c r="H39" i="105"/>
  <c r="D39" i="105"/>
  <c r="C39" i="105"/>
  <c r="B39" i="105"/>
  <c r="P38" i="105"/>
  <c r="O38" i="105"/>
  <c r="N38" i="105"/>
  <c r="M38" i="105"/>
  <c r="L38" i="105"/>
  <c r="K38" i="105"/>
  <c r="H38" i="105"/>
  <c r="D38" i="105"/>
  <c r="C38" i="105"/>
  <c r="B38" i="105"/>
  <c r="P37" i="105"/>
  <c r="O37" i="105"/>
  <c r="N37" i="105"/>
  <c r="M37" i="105"/>
  <c r="L37" i="105"/>
  <c r="K37" i="105"/>
  <c r="H37" i="105"/>
  <c r="D37" i="105"/>
  <c r="C37" i="105"/>
  <c r="B37" i="105"/>
  <c r="P36" i="105"/>
  <c r="O36" i="105"/>
  <c r="N36" i="105"/>
  <c r="M36" i="105"/>
  <c r="L36" i="105"/>
  <c r="K36" i="105"/>
  <c r="H36" i="105"/>
  <c r="D36" i="105"/>
  <c r="C36" i="105"/>
  <c r="B36" i="105"/>
  <c r="P35" i="105"/>
  <c r="O35" i="105"/>
  <c r="N35" i="105"/>
  <c r="M35" i="105"/>
  <c r="L35" i="105"/>
  <c r="K35" i="105"/>
  <c r="H35" i="105"/>
  <c r="D35" i="105"/>
  <c r="C35" i="105"/>
  <c r="B35" i="105"/>
  <c r="P34" i="105"/>
  <c r="O34" i="105"/>
  <c r="N34" i="105"/>
  <c r="M34" i="105"/>
  <c r="L34" i="105"/>
  <c r="K34" i="105"/>
  <c r="H34" i="105"/>
  <c r="D34" i="105"/>
  <c r="C34" i="105"/>
  <c r="B34" i="105"/>
  <c r="P33" i="105"/>
  <c r="O33" i="105"/>
  <c r="N33" i="105"/>
  <c r="M33" i="105"/>
  <c r="L33" i="105"/>
  <c r="K33" i="105"/>
  <c r="H33" i="105"/>
  <c r="D33" i="105"/>
  <c r="C33" i="105"/>
  <c r="B33" i="105"/>
  <c r="P32" i="105"/>
  <c r="O32" i="105"/>
  <c r="N32" i="105"/>
  <c r="M32" i="105"/>
  <c r="L32" i="105"/>
  <c r="K32" i="105"/>
  <c r="H32" i="105"/>
  <c r="D32" i="105"/>
  <c r="C32" i="105"/>
  <c r="B32" i="105"/>
  <c r="P31" i="105"/>
  <c r="O31" i="105"/>
  <c r="N31" i="105"/>
  <c r="M31" i="105"/>
  <c r="L31" i="105"/>
  <c r="K31" i="105"/>
  <c r="H31" i="105"/>
  <c r="D31" i="105"/>
  <c r="C31" i="105"/>
  <c r="B31" i="105"/>
  <c r="P30" i="105"/>
  <c r="O30" i="105"/>
  <c r="N30" i="105"/>
  <c r="M30" i="105"/>
  <c r="L30" i="105"/>
  <c r="K30" i="105"/>
  <c r="H30" i="105"/>
  <c r="D30" i="105"/>
  <c r="C30" i="105"/>
  <c r="B30" i="105"/>
  <c r="P29" i="105"/>
  <c r="O29" i="105"/>
  <c r="N29" i="105"/>
  <c r="M29" i="105"/>
  <c r="L29" i="105"/>
  <c r="K29" i="105"/>
  <c r="H29" i="105"/>
  <c r="D29" i="105"/>
  <c r="C29" i="105"/>
  <c r="B29" i="105"/>
  <c r="P28" i="105"/>
  <c r="O28" i="105"/>
  <c r="N28" i="105"/>
  <c r="M28" i="105"/>
  <c r="L28" i="105"/>
  <c r="K28" i="105"/>
  <c r="H28" i="105"/>
  <c r="D28" i="105"/>
  <c r="C28" i="105"/>
  <c r="B28" i="105"/>
  <c r="P27" i="105"/>
  <c r="O27" i="105"/>
  <c r="N27" i="105"/>
  <c r="M27" i="105"/>
  <c r="L27" i="105"/>
  <c r="K27" i="105"/>
  <c r="H27" i="105"/>
  <c r="D27" i="105"/>
  <c r="C27" i="105"/>
  <c r="B27" i="105"/>
  <c r="P26" i="105"/>
  <c r="O26" i="105"/>
  <c r="N26" i="105"/>
  <c r="M26" i="105"/>
  <c r="L26" i="105"/>
  <c r="K26" i="105"/>
  <c r="H26" i="105"/>
  <c r="D26" i="105"/>
  <c r="C26" i="105"/>
  <c r="B26" i="105"/>
  <c r="P25" i="105"/>
  <c r="O25" i="105"/>
  <c r="N25" i="105"/>
  <c r="M25" i="105"/>
  <c r="L25" i="105"/>
  <c r="K25" i="105"/>
  <c r="H25" i="105"/>
  <c r="D25" i="105"/>
  <c r="C25" i="105"/>
  <c r="B25" i="105"/>
  <c r="P24" i="105"/>
  <c r="O24" i="105"/>
  <c r="N24" i="105"/>
  <c r="M24" i="105"/>
  <c r="L24" i="105"/>
  <c r="K24" i="105"/>
  <c r="H24" i="105"/>
  <c r="D24" i="105"/>
  <c r="C24" i="105"/>
  <c r="B24" i="105"/>
  <c r="P23" i="105"/>
  <c r="O23" i="105"/>
  <c r="N23" i="105"/>
  <c r="M23" i="105"/>
  <c r="L23" i="105"/>
  <c r="K23" i="105"/>
  <c r="H23" i="105"/>
  <c r="D23" i="105"/>
  <c r="C23" i="105"/>
  <c r="B23" i="105"/>
  <c r="P22" i="105"/>
  <c r="O22" i="105"/>
  <c r="N22" i="105"/>
  <c r="M22" i="105"/>
  <c r="L22" i="105"/>
  <c r="K22" i="105"/>
  <c r="H22" i="105"/>
  <c r="D22" i="105"/>
  <c r="C22" i="105"/>
  <c r="B22" i="105"/>
  <c r="P21" i="105"/>
  <c r="O21" i="105"/>
  <c r="N21" i="105"/>
  <c r="M21" i="105"/>
  <c r="L21" i="105"/>
  <c r="K21" i="105"/>
  <c r="H21" i="105"/>
  <c r="D21" i="105"/>
  <c r="C21" i="105"/>
  <c r="B21" i="105"/>
  <c r="P20" i="105"/>
  <c r="O20" i="105"/>
  <c r="N20" i="105"/>
  <c r="M20" i="105"/>
  <c r="L20" i="105"/>
  <c r="K20" i="105"/>
  <c r="H20" i="105"/>
  <c r="D20" i="105"/>
  <c r="C20" i="105"/>
  <c r="B20" i="105"/>
  <c r="P19" i="105"/>
  <c r="O19" i="105"/>
  <c r="N19" i="105"/>
  <c r="M19" i="105"/>
  <c r="L19" i="105"/>
  <c r="K19" i="105"/>
  <c r="H19" i="105"/>
  <c r="D19" i="105"/>
  <c r="C19" i="105"/>
  <c r="B19" i="105"/>
  <c r="P18" i="105"/>
  <c r="O18" i="105"/>
  <c r="N18" i="105"/>
  <c r="M18" i="105"/>
  <c r="L18" i="105"/>
  <c r="K18" i="105"/>
  <c r="H18" i="105"/>
  <c r="D18" i="105"/>
  <c r="C18" i="105"/>
  <c r="B18" i="105"/>
  <c r="P17" i="105"/>
  <c r="O17" i="105"/>
  <c r="N17" i="105"/>
  <c r="M17" i="105"/>
  <c r="L17" i="105"/>
  <c r="K17" i="105"/>
  <c r="H17" i="105"/>
  <c r="D17" i="105"/>
  <c r="C17" i="105"/>
  <c r="B17" i="105"/>
  <c r="P16" i="105"/>
  <c r="A16" i="105" s="1"/>
  <c r="O16" i="105"/>
  <c r="N16" i="105"/>
  <c r="M16" i="105"/>
  <c r="L16" i="105"/>
  <c r="K16" i="105"/>
  <c r="H16" i="105"/>
  <c r="D16" i="105"/>
  <c r="C16" i="105"/>
  <c r="B16" i="105"/>
  <c r="O15" i="105"/>
  <c r="N15" i="105"/>
  <c r="M15" i="105"/>
  <c r="L15" i="105"/>
  <c r="K15" i="105"/>
  <c r="H15" i="105"/>
  <c r="D15" i="105"/>
  <c r="C15" i="105"/>
  <c r="B15" i="105"/>
  <c r="P14" i="105"/>
  <c r="O14" i="105"/>
  <c r="N14" i="105"/>
  <c r="M14" i="105"/>
  <c r="L14" i="105"/>
  <c r="K14" i="105"/>
  <c r="H14" i="105"/>
  <c r="D14" i="105"/>
  <c r="C14" i="105"/>
  <c r="B14" i="105"/>
  <c r="P70" i="106"/>
  <c r="O70" i="106"/>
  <c r="N70" i="106"/>
  <c r="M70" i="106"/>
  <c r="L70" i="106"/>
  <c r="K70" i="106"/>
  <c r="H70" i="106"/>
  <c r="D70" i="106"/>
  <c r="C70" i="106"/>
  <c r="B70" i="106"/>
  <c r="P69" i="106"/>
  <c r="O69" i="106"/>
  <c r="N69" i="106"/>
  <c r="M69" i="106"/>
  <c r="L69" i="106"/>
  <c r="K69" i="106"/>
  <c r="H69" i="106"/>
  <c r="D69" i="106"/>
  <c r="C69" i="106"/>
  <c r="B69" i="106"/>
  <c r="P68" i="106"/>
  <c r="O68" i="106"/>
  <c r="N68" i="106"/>
  <c r="M68" i="106"/>
  <c r="L68" i="106"/>
  <c r="K68" i="106"/>
  <c r="H68" i="106"/>
  <c r="D68" i="106"/>
  <c r="C68" i="106"/>
  <c r="B68" i="106"/>
  <c r="P67" i="106"/>
  <c r="O67" i="106"/>
  <c r="N67" i="106"/>
  <c r="M67" i="106"/>
  <c r="L67" i="106"/>
  <c r="K67" i="106"/>
  <c r="H67" i="106"/>
  <c r="D67" i="106"/>
  <c r="C67" i="106"/>
  <c r="B67" i="106"/>
  <c r="P66" i="106"/>
  <c r="O66" i="106"/>
  <c r="N66" i="106"/>
  <c r="M66" i="106"/>
  <c r="L66" i="106"/>
  <c r="K66" i="106"/>
  <c r="H66" i="106"/>
  <c r="D66" i="106"/>
  <c r="C66" i="106"/>
  <c r="B66" i="106"/>
  <c r="P65" i="106"/>
  <c r="O65" i="106"/>
  <c r="N65" i="106"/>
  <c r="M65" i="106"/>
  <c r="L65" i="106"/>
  <c r="K65" i="106"/>
  <c r="H65" i="106"/>
  <c r="D65" i="106"/>
  <c r="C65" i="106"/>
  <c r="B65" i="106"/>
  <c r="P64" i="106"/>
  <c r="O64" i="106"/>
  <c r="N64" i="106"/>
  <c r="M64" i="106"/>
  <c r="L64" i="106"/>
  <c r="K64" i="106"/>
  <c r="H64" i="106"/>
  <c r="D64" i="106"/>
  <c r="C64" i="106"/>
  <c r="B64" i="106"/>
  <c r="P63" i="106"/>
  <c r="O63" i="106"/>
  <c r="N63" i="106"/>
  <c r="M63" i="106"/>
  <c r="L63" i="106"/>
  <c r="K63" i="106"/>
  <c r="H63" i="106"/>
  <c r="D63" i="106"/>
  <c r="C63" i="106"/>
  <c r="B63" i="106"/>
  <c r="P62" i="106"/>
  <c r="O62" i="106"/>
  <c r="N62" i="106"/>
  <c r="M62" i="106"/>
  <c r="L62" i="106"/>
  <c r="K62" i="106"/>
  <c r="H62" i="106"/>
  <c r="D62" i="106"/>
  <c r="C62" i="106"/>
  <c r="B62" i="106"/>
  <c r="P61" i="106"/>
  <c r="O61" i="106"/>
  <c r="N61" i="106"/>
  <c r="M61" i="106"/>
  <c r="L61" i="106"/>
  <c r="K61" i="106"/>
  <c r="H61" i="106"/>
  <c r="D61" i="106"/>
  <c r="C61" i="106"/>
  <c r="B61" i="106"/>
  <c r="P60" i="106"/>
  <c r="O60" i="106"/>
  <c r="N60" i="106"/>
  <c r="M60" i="106"/>
  <c r="L60" i="106"/>
  <c r="K60" i="106"/>
  <c r="H60" i="106"/>
  <c r="D60" i="106"/>
  <c r="C60" i="106"/>
  <c r="B60" i="106"/>
  <c r="P59" i="106"/>
  <c r="O59" i="106"/>
  <c r="N59" i="106"/>
  <c r="M59" i="106"/>
  <c r="L59" i="106"/>
  <c r="K59" i="106"/>
  <c r="H59" i="106"/>
  <c r="D59" i="106"/>
  <c r="C59" i="106"/>
  <c r="B59" i="106"/>
  <c r="P58" i="106"/>
  <c r="O58" i="106"/>
  <c r="N58" i="106"/>
  <c r="M58" i="106"/>
  <c r="L58" i="106"/>
  <c r="K58" i="106"/>
  <c r="H58" i="106"/>
  <c r="D58" i="106"/>
  <c r="C58" i="106"/>
  <c r="B58" i="106"/>
  <c r="P57" i="106"/>
  <c r="O57" i="106"/>
  <c r="N57" i="106"/>
  <c r="M57" i="106"/>
  <c r="L57" i="106"/>
  <c r="K57" i="106"/>
  <c r="H57" i="106"/>
  <c r="D57" i="106"/>
  <c r="C57" i="106"/>
  <c r="B57" i="106"/>
  <c r="P56" i="106"/>
  <c r="O56" i="106"/>
  <c r="N56" i="106"/>
  <c r="M56" i="106"/>
  <c r="L56" i="106"/>
  <c r="K56" i="106"/>
  <c r="H56" i="106"/>
  <c r="D56" i="106"/>
  <c r="C56" i="106"/>
  <c r="B56" i="106"/>
  <c r="P55" i="106"/>
  <c r="O55" i="106"/>
  <c r="N55" i="106"/>
  <c r="M55" i="106"/>
  <c r="L55" i="106"/>
  <c r="K55" i="106"/>
  <c r="H55" i="106"/>
  <c r="D55" i="106"/>
  <c r="C55" i="106"/>
  <c r="B55" i="106"/>
  <c r="P54" i="106"/>
  <c r="O54" i="106"/>
  <c r="N54" i="106"/>
  <c r="M54" i="106"/>
  <c r="L54" i="106"/>
  <c r="K54" i="106"/>
  <c r="H54" i="106"/>
  <c r="D54" i="106"/>
  <c r="C54" i="106"/>
  <c r="B54" i="106"/>
  <c r="P53" i="106"/>
  <c r="O53" i="106"/>
  <c r="N53" i="106"/>
  <c r="M53" i="106"/>
  <c r="L53" i="106"/>
  <c r="K53" i="106"/>
  <c r="H53" i="106"/>
  <c r="D53" i="106"/>
  <c r="C53" i="106"/>
  <c r="B53" i="106"/>
  <c r="P52" i="106"/>
  <c r="O52" i="106"/>
  <c r="N52" i="106"/>
  <c r="M52" i="106"/>
  <c r="L52" i="106"/>
  <c r="K52" i="106"/>
  <c r="H52" i="106"/>
  <c r="D52" i="106"/>
  <c r="C52" i="106"/>
  <c r="B52" i="106"/>
  <c r="P51" i="106"/>
  <c r="O51" i="106"/>
  <c r="N51" i="106"/>
  <c r="M51" i="106"/>
  <c r="L51" i="106"/>
  <c r="K51" i="106"/>
  <c r="H51" i="106"/>
  <c r="D51" i="106"/>
  <c r="C51" i="106"/>
  <c r="B51" i="106"/>
  <c r="P50" i="106"/>
  <c r="O50" i="106"/>
  <c r="N50" i="106"/>
  <c r="M50" i="106"/>
  <c r="L50" i="106"/>
  <c r="K50" i="106"/>
  <c r="H50" i="106"/>
  <c r="D50" i="106"/>
  <c r="C50" i="106"/>
  <c r="B50" i="106"/>
  <c r="P49" i="106"/>
  <c r="O49" i="106"/>
  <c r="N49" i="106"/>
  <c r="M49" i="106"/>
  <c r="L49" i="106"/>
  <c r="K49" i="106"/>
  <c r="H49" i="106"/>
  <c r="D49" i="106"/>
  <c r="C49" i="106"/>
  <c r="B49" i="106"/>
  <c r="P48" i="106"/>
  <c r="O48" i="106"/>
  <c r="N48" i="106"/>
  <c r="M48" i="106"/>
  <c r="L48" i="106"/>
  <c r="K48" i="106"/>
  <c r="H48" i="106"/>
  <c r="D48" i="106"/>
  <c r="C48" i="106"/>
  <c r="B48" i="106"/>
  <c r="P47" i="106"/>
  <c r="O47" i="106"/>
  <c r="N47" i="106"/>
  <c r="M47" i="106"/>
  <c r="L47" i="106"/>
  <c r="K47" i="106"/>
  <c r="H47" i="106"/>
  <c r="D47" i="106"/>
  <c r="C47" i="106"/>
  <c r="B47" i="106"/>
  <c r="P46" i="106"/>
  <c r="O46" i="106"/>
  <c r="N46" i="106"/>
  <c r="M46" i="106"/>
  <c r="L46" i="106"/>
  <c r="K46" i="106"/>
  <c r="H46" i="106"/>
  <c r="D46" i="106"/>
  <c r="C46" i="106"/>
  <c r="B46" i="106"/>
  <c r="P45" i="106"/>
  <c r="O45" i="106"/>
  <c r="N45" i="106"/>
  <c r="M45" i="106"/>
  <c r="L45" i="106"/>
  <c r="K45" i="106"/>
  <c r="H45" i="106"/>
  <c r="D45" i="106"/>
  <c r="C45" i="106"/>
  <c r="B45" i="106"/>
  <c r="P44" i="106"/>
  <c r="O44" i="106"/>
  <c r="N44" i="106"/>
  <c r="M44" i="106"/>
  <c r="L44" i="106"/>
  <c r="K44" i="106"/>
  <c r="H44" i="106"/>
  <c r="D44" i="106"/>
  <c r="C44" i="106"/>
  <c r="B44" i="106"/>
  <c r="P43" i="106"/>
  <c r="O43" i="106"/>
  <c r="N43" i="106"/>
  <c r="M43" i="106"/>
  <c r="L43" i="106"/>
  <c r="K43" i="106"/>
  <c r="H43" i="106"/>
  <c r="D43" i="106"/>
  <c r="C43" i="106"/>
  <c r="B43" i="106"/>
  <c r="P42" i="106"/>
  <c r="O42" i="106"/>
  <c r="N42" i="106"/>
  <c r="M42" i="106"/>
  <c r="L42" i="106"/>
  <c r="K42" i="106"/>
  <c r="H42" i="106"/>
  <c r="D42" i="106"/>
  <c r="C42" i="106"/>
  <c r="B42" i="106"/>
  <c r="P41" i="106"/>
  <c r="O41" i="106"/>
  <c r="N41" i="106"/>
  <c r="M41" i="106"/>
  <c r="L41" i="106"/>
  <c r="K41" i="106"/>
  <c r="H41" i="106"/>
  <c r="D41" i="106"/>
  <c r="C41" i="106"/>
  <c r="B41" i="106"/>
  <c r="P40" i="106"/>
  <c r="O40" i="106"/>
  <c r="N40" i="106"/>
  <c r="M40" i="106"/>
  <c r="L40" i="106"/>
  <c r="K40" i="106"/>
  <c r="H40" i="106"/>
  <c r="D40" i="106"/>
  <c r="C40" i="106"/>
  <c r="B40" i="106"/>
  <c r="P39" i="106"/>
  <c r="O39" i="106"/>
  <c r="N39" i="106"/>
  <c r="M39" i="106"/>
  <c r="L39" i="106"/>
  <c r="K39" i="106"/>
  <c r="H39" i="106"/>
  <c r="D39" i="106"/>
  <c r="C39" i="106"/>
  <c r="B39" i="106"/>
  <c r="P38" i="106"/>
  <c r="O38" i="106"/>
  <c r="N38" i="106"/>
  <c r="M38" i="106"/>
  <c r="L38" i="106"/>
  <c r="K38" i="106"/>
  <c r="H38" i="106"/>
  <c r="D38" i="106"/>
  <c r="C38" i="106"/>
  <c r="B38" i="106"/>
  <c r="P37" i="106"/>
  <c r="O37" i="106"/>
  <c r="N37" i="106"/>
  <c r="M37" i="106"/>
  <c r="L37" i="106"/>
  <c r="K37" i="106"/>
  <c r="H37" i="106"/>
  <c r="D37" i="106"/>
  <c r="C37" i="106"/>
  <c r="B37" i="106"/>
  <c r="P36" i="106"/>
  <c r="O36" i="106"/>
  <c r="N36" i="106"/>
  <c r="M36" i="106"/>
  <c r="L36" i="106"/>
  <c r="K36" i="106"/>
  <c r="H36" i="106"/>
  <c r="D36" i="106"/>
  <c r="C36" i="106"/>
  <c r="B36" i="106"/>
  <c r="P35" i="106"/>
  <c r="O35" i="106"/>
  <c r="N35" i="106"/>
  <c r="M35" i="106"/>
  <c r="L35" i="106"/>
  <c r="K35" i="106"/>
  <c r="H35" i="106"/>
  <c r="D35" i="106"/>
  <c r="C35" i="106"/>
  <c r="B35" i="106"/>
  <c r="P34" i="106"/>
  <c r="O34" i="106"/>
  <c r="N34" i="106"/>
  <c r="M34" i="106"/>
  <c r="L34" i="106"/>
  <c r="K34" i="106"/>
  <c r="H34" i="106"/>
  <c r="D34" i="106"/>
  <c r="C34" i="106"/>
  <c r="B34" i="106"/>
  <c r="P33" i="106"/>
  <c r="O33" i="106"/>
  <c r="N33" i="106"/>
  <c r="M33" i="106"/>
  <c r="L33" i="106"/>
  <c r="K33" i="106"/>
  <c r="H33" i="106"/>
  <c r="D33" i="106"/>
  <c r="C33" i="106"/>
  <c r="B33" i="106"/>
  <c r="P32" i="106"/>
  <c r="O32" i="106"/>
  <c r="N32" i="106"/>
  <c r="M32" i="106"/>
  <c r="L32" i="106"/>
  <c r="K32" i="106"/>
  <c r="H32" i="106"/>
  <c r="D32" i="106"/>
  <c r="C32" i="106"/>
  <c r="B32" i="106"/>
  <c r="P31" i="106"/>
  <c r="O31" i="106"/>
  <c r="N31" i="106"/>
  <c r="M31" i="106"/>
  <c r="L31" i="106"/>
  <c r="K31" i="106"/>
  <c r="H31" i="106"/>
  <c r="D31" i="106"/>
  <c r="C31" i="106"/>
  <c r="B31" i="106"/>
  <c r="P30" i="106"/>
  <c r="O30" i="106"/>
  <c r="N30" i="106"/>
  <c r="M30" i="106"/>
  <c r="L30" i="106"/>
  <c r="K30" i="106"/>
  <c r="H30" i="106"/>
  <c r="D30" i="106"/>
  <c r="C30" i="106"/>
  <c r="B30" i="106"/>
  <c r="P29" i="106"/>
  <c r="O29" i="106"/>
  <c r="N29" i="106"/>
  <c r="M29" i="106"/>
  <c r="L29" i="106"/>
  <c r="K29" i="106"/>
  <c r="H29" i="106"/>
  <c r="D29" i="106"/>
  <c r="C29" i="106"/>
  <c r="B29" i="106"/>
  <c r="P28" i="106"/>
  <c r="O28" i="106"/>
  <c r="N28" i="106"/>
  <c r="M28" i="106"/>
  <c r="L28" i="106"/>
  <c r="K28" i="106"/>
  <c r="H28" i="106"/>
  <c r="D28" i="106"/>
  <c r="C28" i="106"/>
  <c r="B28" i="106"/>
  <c r="P27" i="106"/>
  <c r="O27" i="106"/>
  <c r="N27" i="106"/>
  <c r="M27" i="106"/>
  <c r="L27" i="106"/>
  <c r="K27" i="106"/>
  <c r="H27" i="106"/>
  <c r="D27" i="106"/>
  <c r="C27" i="106"/>
  <c r="B27" i="106"/>
  <c r="P26" i="106"/>
  <c r="O26" i="106"/>
  <c r="N26" i="106"/>
  <c r="M26" i="106"/>
  <c r="L26" i="106"/>
  <c r="K26" i="106"/>
  <c r="H26" i="106"/>
  <c r="D26" i="106"/>
  <c r="C26" i="106"/>
  <c r="B26" i="106"/>
  <c r="P25" i="106"/>
  <c r="O25" i="106"/>
  <c r="N25" i="106"/>
  <c r="M25" i="106"/>
  <c r="L25" i="106"/>
  <c r="K25" i="106"/>
  <c r="H25" i="106"/>
  <c r="D25" i="106"/>
  <c r="C25" i="106"/>
  <c r="B25" i="106"/>
  <c r="P24" i="106"/>
  <c r="O24" i="106"/>
  <c r="N24" i="106"/>
  <c r="M24" i="106"/>
  <c r="L24" i="106"/>
  <c r="K24" i="106"/>
  <c r="H24" i="106"/>
  <c r="D24" i="106"/>
  <c r="C24" i="106"/>
  <c r="B24" i="106"/>
  <c r="P23" i="106"/>
  <c r="O23" i="106"/>
  <c r="N23" i="106"/>
  <c r="M23" i="106"/>
  <c r="L23" i="106"/>
  <c r="K23" i="106"/>
  <c r="H23" i="106"/>
  <c r="D23" i="106"/>
  <c r="C23" i="106"/>
  <c r="B23" i="106"/>
  <c r="P22" i="106"/>
  <c r="O22" i="106"/>
  <c r="N22" i="106"/>
  <c r="M22" i="106"/>
  <c r="L22" i="106"/>
  <c r="K22" i="106"/>
  <c r="H22" i="106"/>
  <c r="D22" i="106"/>
  <c r="C22" i="106"/>
  <c r="B22" i="106"/>
  <c r="P21" i="106"/>
  <c r="O21" i="106"/>
  <c r="N21" i="106"/>
  <c r="M21" i="106"/>
  <c r="L21" i="106"/>
  <c r="K21" i="106"/>
  <c r="H21" i="106"/>
  <c r="D21" i="106"/>
  <c r="C21" i="106"/>
  <c r="B21" i="106"/>
  <c r="P20" i="106"/>
  <c r="O20" i="106"/>
  <c r="N20" i="106"/>
  <c r="M20" i="106"/>
  <c r="L20" i="106"/>
  <c r="K20" i="106"/>
  <c r="H20" i="106"/>
  <c r="D20" i="106"/>
  <c r="C20" i="106"/>
  <c r="B20" i="106"/>
  <c r="P19" i="106"/>
  <c r="O19" i="106"/>
  <c r="N19" i="106"/>
  <c r="M19" i="106"/>
  <c r="L19" i="106"/>
  <c r="K19" i="106"/>
  <c r="H19" i="106"/>
  <c r="D19" i="106"/>
  <c r="C19" i="106"/>
  <c r="B19" i="106"/>
  <c r="P18" i="106"/>
  <c r="O18" i="106"/>
  <c r="N18" i="106"/>
  <c r="M18" i="106"/>
  <c r="L18" i="106"/>
  <c r="K18" i="106"/>
  <c r="H18" i="106"/>
  <c r="D18" i="106"/>
  <c r="C18" i="106"/>
  <c r="B18" i="106"/>
  <c r="P17" i="106"/>
  <c r="O17" i="106"/>
  <c r="N17" i="106"/>
  <c r="M17" i="106"/>
  <c r="L17" i="106"/>
  <c r="K17" i="106"/>
  <c r="H17" i="106"/>
  <c r="D17" i="106"/>
  <c r="C17" i="106"/>
  <c r="B17" i="106"/>
  <c r="P16" i="106"/>
  <c r="A16" i="106" s="1"/>
  <c r="O16" i="106"/>
  <c r="N16" i="106"/>
  <c r="M16" i="106"/>
  <c r="L16" i="106"/>
  <c r="K16" i="106"/>
  <c r="H16" i="106"/>
  <c r="D16" i="106"/>
  <c r="C16" i="106"/>
  <c r="B16" i="106"/>
  <c r="P15" i="106"/>
  <c r="O15" i="106"/>
  <c r="N15" i="106"/>
  <c r="M15" i="106"/>
  <c r="L15" i="106"/>
  <c r="K15" i="106"/>
  <c r="H15" i="106"/>
  <c r="D15" i="106"/>
  <c r="C15" i="106"/>
  <c r="B15" i="106"/>
  <c r="P14" i="106"/>
  <c r="O14" i="106"/>
  <c r="N14" i="106"/>
  <c r="M14" i="106"/>
  <c r="L14" i="106"/>
  <c r="K14" i="106"/>
  <c r="H14" i="106"/>
  <c r="D14" i="106"/>
  <c r="C14" i="106"/>
  <c r="B14" i="106"/>
  <c r="P51" i="107"/>
  <c r="O51" i="107"/>
  <c r="N51" i="107"/>
  <c r="M51" i="107"/>
  <c r="L51" i="107"/>
  <c r="K51" i="107"/>
  <c r="H51" i="107"/>
  <c r="D51" i="107"/>
  <c r="C51" i="107"/>
  <c r="B51" i="107"/>
  <c r="P50" i="107"/>
  <c r="O50" i="107"/>
  <c r="N50" i="107"/>
  <c r="M50" i="107"/>
  <c r="L50" i="107"/>
  <c r="K50" i="107"/>
  <c r="H50" i="107"/>
  <c r="D50" i="107"/>
  <c r="C50" i="107"/>
  <c r="B50" i="107"/>
  <c r="P49" i="107"/>
  <c r="O49" i="107"/>
  <c r="N49" i="107"/>
  <c r="M49" i="107"/>
  <c r="L49" i="107"/>
  <c r="K49" i="107"/>
  <c r="H49" i="107"/>
  <c r="D49" i="107"/>
  <c r="C49" i="107"/>
  <c r="B49" i="107"/>
  <c r="P48" i="107"/>
  <c r="O48" i="107"/>
  <c r="N48" i="107"/>
  <c r="M48" i="107"/>
  <c r="L48" i="107"/>
  <c r="K48" i="107"/>
  <c r="H48" i="107"/>
  <c r="D48" i="107"/>
  <c r="C48" i="107"/>
  <c r="B48" i="107"/>
  <c r="P47" i="107"/>
  <c r="O47" i="107"/>
  <c r="N47" i="107"/>
  <c r="M47" i="107"/>
  <c r="L47" i="107"/>
  <c r="K47" i="107"/>
  <c r="H47" i="107"/>
  <c r="D47" i="107"/>
  <c r="C47" i="107"/>
  <c r="B47" i="107"/>
  <c r="P46" i="107"/>
  <c r="O46" i="107"/>
  <c r="N46" i="107"/>
  <c r="M46" i="107"/>
  <c r="L46" i="107"/>
  <c r="K46" i="107"/>
  <c r="H46" i="107"/>
  <c r="D46" i="107"/>
  <c r="C46" i="107"/>
  <c r="B46" i="107"/>
  <c r="P45" i="107"/>
  <c r="O45" i="107"/>
  <c r="N45" i="107"/>
  <c r="M45" i="107"/>
  <c r="L45" i="107"/>
  <c r="K45" i="107"/>
  <c r="H45" i="107"/>
  <c r="D45" i="107"/>
  <c r="C45" i="107"/>
  <c r="B45" i="107"/>
  <c r="P44" i="107"/>
  <c r="O44" i="107"/>
  <c r="N44" i="107"/>
  <c r="M44" i="107"/>
  <c r="L44" i="107"/>
  <c r="K44" i="107"/>
  <c r="H44" i="107"/>
  <c r="D44" i="107"/>
  <c r="C44" i="107"/>
  <c r="B44" i="107"/>
  <c r="P43" i="107"/>
  <c r="O43" i="107"/>
  <c r="N43" i="107"/>
  <c r="M43" i="107"/>
  <c r="L43" i="107"/>
  <c r="K43" i="107"/>
  <c r="H43" i="107"/>
  <c r="D43" i="107"/>
  <c r="C43" i="107"/>
  <c r="B43" i="107"/>
  <c r="P42" i="107"/>
  <c r="O42" i="107"/>
  <c r="N42" i="107"/>
  <c r="M42" i="107"/>
  <c r="L42" i="107"/>
  <c r="K42" i="107"/>
  <c r="H42" i="107"/>
  <c r="D42" i="107"/>
  <c r="C42" i="107"/>
  <c r="B42" i="107"/>
  <c r="P41" i="107"/>
  <c r="O41" i="107"/>
  <c r="N41" i="107"/>
  <c r="M41" i="107"/>
  <c r="L41" i="107"/>
  <c r="K41" i="107"/>
  <c r="H41" i="107"/>
  <c r="D41" i="107"/>
  <c r="C41" i="107"/>
  <c r="B41" i="107"/>
  <c r="P40" i="107"/>
  <c r="O40" i="107"/>
  <c r="N40" i="107"/>
  <c r="M40" i="107"/>
  <c r="L40" i="107"/>
  <c r="K40" i="107"/>
  <c r="H40" i="107"/>
  <c r="D40" i="107"/>
  <c r="C40" i="107"/>
  <c r="B40" i="107"/>
  <c r="P39" i="107"/>
  <c r="O39" i="107"/>
  <c r="N39" i="107"/>
  <c r="M39" i="107"/>
  <c r="L39" i="107"/>
  <c r="K39" i="107"/>
  <c r="H39" i="107"/>
  <c r="D39" i="107"/>
  <c r="C39" i="107"/>
  <c r="B39" i="107"/>
  <c r="P38" i="107"/>
  <c r="O38" i="107"/>
  <c r="N38" i="107"/>
  <c r="M38" i="107"/>
  <c r="L38" i="107"/>
  <c r="K38" i="107"/>
  <c r="H38" i="107"/>
  <c r="D38" i="107"/>
  <c r="C38" i="107"/>
  <c r="B38" i="107"/>
  <c r="P37" i="107"/>
  <c r="O37" i="107"/>
  <c r="N37" i="107"/>
  <c r="M37" i="107"/>
  <c r="L37" i="107"/>
  <c r="K37" i="107"/>
  <c r="H37" i="107"/>
  <c r="D37" i="107"/>
  <c r="C37" i="107"/>
  <c r="B37" i="107"/>
  <c r="P36" i="107"/>
  <c r="O36" i="107"/>
  <c r="N36" i="107"/>
  <c r="M36" i="107"/>
  <c r="L36" i="107"/>
  <c r="K36" i="107"/>
  <c r="H36" i="107"/>
  <c r="D36" i="107"/>
  <c r="C36" i="107"/>
  <c r="B36" i="107"/>
  <c r="P35" i="107"/>
  <c r="O35" i="107"/>
  <c r="N35" i="107"/>
  <c r="M35" i="107"/>
  <c r="L35" i="107"/>
  <c r="K35" i="107"/>
  <c r="H35" i="107"/>
  <c r="D35" i="107"/>
  <c r="C35" i="107"/>
  <c r="B35" i="107"/>
  <c r="P34" i="107"/>
  <c r="O34" i="107"/>
  <c r="N34" i="107"/>
  <c r="M34" i="107"/>
  <c r="L34" i="107"/>
  <c r="K34" i="107"/>
  <c r="H34" i="107"/>
  <c r="D34" i="107"/>
  <c r="C34" i="107"/>
  <c r="B34" i="107"/>
  <c r="P33" i="107"/>
  <c r="O33" i="107"/>
  <c r="N33" i="107"/>
  <c r="M33" i="107"/>
  <c r="L33" i="107"/>
  <c r="K33" i="107"/>
  <c r="H33" i="107"/>
  <c r="D33" i="107"/>
  <c r="C33" i="107"/>
  <c r="B33" i="107"/>
  <c r="P32" i="107"/>
  <c r="O32" i="107"/>
  <c r="N32" i="107"/>
  <c r="M32" i="107"/>
  <c r="L32" i="107"/>
  <c r="K32" i="107"/>
  <c r="H32" i="107"/>
  <c r="D32" i="107"/>
  <c r="C32" i="107"/>
  <c r="B32" i="107"/>
  <c r="P31" i="107"/>
  <c r="O31" i="107"/>
  <c r="N31" i="107"/>
  <c r="M31" i="107"/>
  <c r="L31" i="107"/>
  <c r="K31" i="107"/>
  <c r="H31" i="107"/>
  <c r="D31" i="107"/>
  <c r="C31" i="107"/>
  <c r="B31" i="107"/>
  <c r="P30" i="107"/>
  <c r="O30" i="107"/>
  <c r="N30" i="107"/>
  <c r="M30" i="107"/>
  <c r="L30" i="107"/>
  <c r="K30" i="107"/>
  <c r="H30" i="107"/>
  <c r="D30" i="107"/>
  <c r="C30" i="107"/>
  <c r="B30" i="107"/>
  <c r="P29" i="107"/>
  <c r="O29" i="107"/>
  <c r="N29" i="107"/>
  <c r="M29" i="107"/>
  <c r="L29" i="107"/>
  <c r="K29" i="107"/>
  <c r="H29" i="107"/>
  <c r="D29" i="107"/>
  <c r="C29" i="107"/>
  <c r="B29" i="107"/>
  <c r="P28" i="107"/>
  <c r="O28" i="107"/>
  <c r="N28" i="107"/>
  <c r="M28" i="107"/>
  <c r="L28" i="107"/>
  <c r="K28" i="107"/>
  <c r="H28" i="107"/>
  <c r="D28" i="107"/>
  <c r="C28" i="107"/>
  <c r="B28" i="107"/>
  <c r="P27" i="107"/>
  <c r="O27" i="107"/>
  <c r="N27" i="107"/>
  <c r="M27" i="107"/>
  <c r="L27" i="107"/>
  <c r="K27" i="107"/>
  <c r="H27" i="107"/>
  <c r="D27" i="107"/>
  <c r="C27" i="107"/>
  <c r="B27" i="107"/>
  <c r="P26" i="107"/>
  <c r="O26" i="107"/>
  <c r="N26" i="107"/>
  <c r="M26" i="107"/>
  <c r="L26" i="107"/>
  <c r="K26" i="107"/>
  <c r="H26" i="107"/>
  <c r="D26" i="107"/>
  <c r="C26" i="107"/>
  <c r="B26" i="107"/>
  <c r="P25" i="107"/>
  <c r="O25" i="107"/>
  <c r="N25" i="107"/>
  <c r="M25" i="107"/>
  <c r="L25" i="107"/>
  <c r="K25" i="107"/>
  <c r="H25" i="107"/>
  <c r="D25" i="107"/>
  <c r="C25" i="107"/>
  <c r="B25" i="107"/>
  <c r="P24" i="107"/>
  <c r="O24" i="107"/>
  <c r="N24" i="107"/>
  <c r="M24" i="107"/>
  <c r="L24" i="107"/>
  <c r="K24" i="107"/>
  <c r="H24" i="107"/>
  <c r="D24" i="107"/>
  <c r="C24" i="107"/>
  <c r="B24" i="107"/>
  <c r="P23" i="107"/>
  <c r="O23" i="107"/>
  <c r="N23" i="107"/>
  <c r="M23" i="107"/>
  <c r="L23" i="107"/>
  <c r="K23" i="107"/>
  <c r="H23" i="107"/>
  <c r="D23" i="107"/>
  <c r="C23" i="107"/>
  <c r="B23" i="107"/>
  <c r="P22" i="107"/>
  <c r="O22" i="107"/>
  <c r="N22" i="107"/>
  <c r="M22" i="107"/>
  <c r="L22" i="107"/>
  <c r="K22" i="107"/>
  <c r="H22" i="107"/>
  <c r="D22" i="107"/>
  <c r="C22" i="107"/>
  <c r="B22" i="107"/>
  <c r="P21" i="107"/>
  <c r="O21" i="107"/>
  <c r="N21" i="107"/>
  <c r="M21" i="107"/>
  <c r="L21" i="107"/>
  <c r="K21" i="107"/>
  <c r="H21" i="107"/>
  <c r="D21" i="107"/>
  <c r="C21" i="107"/>
  <c r="B21" i="107"/>
  <c r="P20" i="107"/>
  <c r="O20" i="107"/>
  <c r="N20" i="107"/>
  <c r="M20" i="107"/>
  <c r="L20" i="107"/>
  <c r="K20" i="107"/>
  <c r="H20" i="107"/>
  <c r="D20" i="107"/>
  <c r="C20" i="107"/>
  <c r="B20" i="107"/>
  <c r="P19" i="107"/>
  <c r="O19" i="107"/>
  <c r="N19" i="107"/>
  <c r="M19" i="107"/>
  <c r="L19" i="107"/>
  <c r="K19" i="107"/>
  <c r="H19" i="107"/>
  <c r="D19" i="107"/>
  <c r="C19" i="107"/>
  <c r="B19" i="107"/>
  <c r="P18" i="107"/>
  <c r="A18" i="107" s="1"/>
  <c r="O18" i="107"/>
  <c r="N18" i="107"/>
  <c r="M18" i="107"/>
  <c r="L18" i="107"/>
  <c r="K18" i="107"/>
  <c r="H18" i="107"/>
  <c r="D18" i="107"/>
  <c r="C18" i="107"/>
  <c r="B18" i="107"/>
  <c r="P17" i="107"/>
  <c r="O17" i="107"/>
  <c r="N17" i="107"/>
  <c r="M17" i="107"/>
  <c r="L17" i="107"/>
  <c r="K17" i="107"/>
  <c r="H17" i="107"/>
  <c r="D17" i="107"/>
  <c r="C17" i="107"/>
  <c r="B17" i="107"/>
  <c r="P16" i="107"/>
  <c r="O16" i="107"/>
  <c r="N16" i="107"/>
  <c r="M16" i="107"/>
  <c r="L16" i="107"/>
  <c r="K16" i="107"/>
  <c r="H16" i="107"/>
  <c r="D16" i="107"/>
  <c r="C16" i="107"/>
  <c r="B16" i="107"/>
  <c r="P15" i="107"/>
  <c r="A15" i="107" s="1"/>
  <c r="O15" i="107"/>
  <c r="N15" i="107"/>
  <c r="M15" i="107"/>
  <c r="L15" i="107"/>
  <c r="K15" i="107"/>
  <c r="H15" i="107"/>
  <c r="D15" i="107"/>
  <c r="C15" i="107"/>
  <c r="B15" i="107"/>
  <c r="P14" i="107"/>
  <c r="O14" i="107"/>
  <c r="N14" i="107"/>
  <c r="M14" i="107"/>
  <c r="L14" i="107"/>
  <c r="K14" i="107"/>
  <c r="H14" i="107"/>
  <c r="D14" i="107"/>
  <c r="C14" i="107"/>
  <c r="B14" i="107"/>
  <c r="Q9" i="4"/>
  <c r="Q9" i="5"/>
  <c r="Q9" i="44"/>
  <c r="Q9" i="7"/>
  <c r="Q9" i="8"/>
  <c r="Q9" i="50"/>
  <c r="Q9" i="10"/>
  <c r="Q9" i="11"/>
  <c r="Q9" i="12"/>
  <c r="Q9" i="13"/>
  <c r="Q9" i="37"/>
  <c r="A36" i="118"/>
  <c r="B34" i="118"/>
  <c r="B31" i="118"/>
  <c r="B19" i="118"/>
  <c r="A19" i="118"/>
  <c r="C66" i="117"/>
  <c r="C40" i="117"/>
  <c r="C60" i="107" s="1"/>
  <c r="D29" i="117"/>
  <c r="D28" i="117"/>
  <c r="D27" i="117"/>
  <c r="D9" i="117"/>
  <c r="D8" i="117"/>
  <c r="D7" i="117"/>
  <c r="D6" i="117"/>
  <c r="A14" i="107"/>
  <c r="P10" i="107"/>
  <c r="C2" i="107"/>
  <c r="C25" i="117" s="1"/>
  <c r="C46" i="2" s="1"/>
  <c r="D1" i="107"/>
  <c r="P10" i="106"/>
  <c r="C2" i="106"/>
  <c r="C24" i="117" s="1"/>
  <c r="C43" i="2" s="1"/>
  <c r="D1" i="106"/>
  <c r="P10" i="105"/>
  <c r="C2" i="105"/>
  <c r="C23" i="117" s="1"/>
  <c r="C40" i="2" s="1"/>
  <c r="D1" i="105"/>
  <c r="P10" i="104"/>
  <c r="C2" i="104"/>
  <c r="C22" i="117" s="1"/>
  <c r="C37" i="2" s="1"/>
  <c r="D1" i="104"/>
  <c r="A19" i="103"/>
  <c r="A24" i="103"/>
  <c r="P10" i="103"/>
  <c r="C2" i="103"/>
  <c r="C21" i="117" s="1"/>
  <c r="C34" i="2" s="1"/>
  <c r="D1" i="103"/>
  <c r="P10" i="102"/>
  <c r="C2" i="102"/>
  <c r="C20" i="117" s="1"/>
  <c r="C31" i="2" s="1"/>
  <c r="D1" i="102"/>
  <c r="A15" i="101"/>
  <c r="P10" i="101"/>
  <c r="C2" i="101"/>
  <c r="C19" i="117" s="1"/>
  <c r="C28" i="2" s="1"/>
  <c r="D1" i="101"/>
  <c r="P10" i="100"/>
  <c r="C2" i="100"/>
  <c r="C18" i="117" s="1"/>
  <c r="C25" i="2" s="1"/>
  <c r="D1" i="100"/>
  <c r="P10" i="99"/>
  <c r="C2" i="99"/>
  <c r="C17" i="117" s="1"/>
  <c r="C22" i="2" s="1"/>
  <c r="D1" i="99"/>
  <c r="P10" i="98"/>
  <c r="C2" i="98"/>
  <c r="C16" i="117" s="1"/>
  <c r="C19" i="2" s="1"/>
  <c r="D1" i="98"/>
  <c r="P10" i="97"/>
  <c r="C2" i="97"/>
  <c r="C15" i="117" s="1"/>
  <c r="C16" i="2" s="1"/>
  <c r="D1" i="97"/>
  <c r="O86" i="5"/>
  <c r="O86" i="99" s="1"/>
  <c r="N86" i="5"/>
  <c r="N86" i="99" s="1"/>
  <c r="L86" i="5"/>
  <c r="L86" i="99" s="1"/>
  <c r="O85" i="5"/>
  <c r="O85" i="99" s="1"/>
  <c r="N85" i="5"/>
  <c r="N85" i="99" s="1"/>
  <c r="L85" i="5"/>
  <c r="L85" i="99" s="1"/>
  <c r="O84" i="5"/>
  <c r="O84" i="99" s="1"/>
  <c r="N84" i="5"/>
  <c r="N84" i="99" s="1"/>
  <c r="L84" i="5"/>
  <c r="L84" i="99" s="1"/>
  <c r="O83" i="5"/>
  <c r="O83" i="99" s="1"/>
  <c r="N83" i="5"/>
  <c r="N83" i="99" s="1"/>
  <c r="L83" i="5"/>
  <c r="L83" i="99" s="1"/>
  <c r="O82" i="5"/>
  <c r="O82" i="99" s="1"/>
  <c r="N82" i="5"/>
  <c r="N82" i="99" s="1"/>
  <c r="L82" i="5"/>
  <c r="L82" i="99" s="1"/>
  <c r="O81" i="5"/>
  <c r="O81" i="99" s="1"/>
  <c r="N81" i="5"/>
  <c r="N81" i="99" s="1"/>
  <c r="L81" i="5"/>
  <c r="L81" i="99" s="1"/>
  <c r="O80" i="5"/>
  <c r="O80" i="99" s="1"/>
  <c r="N80" i="5"/>
  <c r="N80" i="99" s="1"/>
  <c r="L80" i="5"/>
  <c r="L80" i="99" s="1"/>
  <c r="O79" i="5"/>
  <c r="O79" i="99" s="1"/>
  <c r="N79" i="5"/>
  <c r="N79" i="99" s="1"/>
  <c r="L79" i="5"/>
  <c r="L79" i="99" s="1"/>
  <c r="O78" i="5"/>
  <c r="O78" i="99" s="1"/>
  <c r="N78" i="5"/>
  <c r="N78" i="99" s="1"/>
  <c r="L78" i="5"/>
  <c r="L78" i="99" s="1"/>
  <c r="O77" i="5"/>
  <c r="O77" i="99" s="1"/>
  <c r="N77" i="5"/>
  <c r="N77" i="99" s="1"/>
  <c r="L77" i="5"/>
  <c r="L77" i="99" s="1"/>
  <c r="O76" i="5"/>
  <c r="N76" i="5"/>
  <c r="L76" i="5"/>
  <c r="O75" i="5"/>
  <c r="O75" i="99" s="1"/>
  <c r="N75" i="5"/>
  <c r="N75" i="99" s="1"/>
  <c r="L75" i="5"/>
  <c r="L75" i="99" s="1"/>
  <c r="O74" i="5"/>
  <c r="O74" i="99" s="1"/>
  <c r="N74" i="5"/>
  <c r="N74" i="99" s="1"/>
  <c r="L74" i="5"/>
  <c r="L74" i="99" s="1"/>
  <c r="O72" i="5"/>
  <c r="O72" i="99" s="1"/>
  <c r="N72" i="5"/>
  <c r="N72" i="99" s="1"/>
  <c r="L72" i="5"/>
  <c r="L72" i="99" s="1"/>
  <c r="O71" i="5"/>
  <c r="N71" i="5"/>
  <c r="L71" i="5"/>
  <c r="O70" i="5"/>
  <c r="O70" i="41" s="1"/>
  <c r="N70" i="5"/>
  <c r="N70" i="41" s="1"/>
  <c r="L70" i="5"/>
  <c r="L70" i="41" s="1"/>
  <c r="O69" i="5"/>
  <c r="O69" i="41" s="1"/>
  <c r="N69" i="5"/>
  <c r="N69" i="41" s="1"/>
  <c r="L69" i="5"/>
  <c r="L69" i="41" s="1"/>
  <c r="O68" i="5"/>
  <c r="N68" i="5"/>
  <c r="L68" i="5"/>
  <c r="O67" i="5"/>
  <c r="O67" i="41" s="1"/>
  <c r="N67" i="5"/>
  <c r="N67" i="41" s="1"/>
  <c r="L67" i="5"/>
  <c r="L67" i="41" s="1"/>
  <c r="O66" i="5"/>
  <c r="O66" i="41" s="1"/>
  <c r="N66" i="5"/>
  <c r="N66" i="41" s="1"/>
  <c r="L66" i="5"/>
  <c r="L66" i="41" s="1"/>
  <c r="O65" i="5"/>
  <c r="O65" i="41" s="1"/>
  <c r="N65" i="5"/>
  <c r="N65" i="41" s="1"/>
  <c r="L65" i="5"/>
  <c r="L65" i="41" s="1"/>
  <c r="O64" i="5"/>
  <c r="O64" i="41" s="1"/>
  <c r="N64" i="5"/>
  <c r="N64" i="41" s="1"/>
  <c r="L64" i="5"/>
  <c r="L64" i="41" s="1"/>
  <c r="O63" i="5"/>
  <c r="O63" i="41" s="1"/>
  <c r="N63" i="5"/>
  <c r="N63" i="41" s="1"/>
  <c r="L63" i="5"/>
  <c r="L63" i="41" s="1"/>
  <c r="O62" i="5"/>
  <c r="O62" i="41" s="1"/>
  <c r="N62" i="5"/>
  <c r="N62" i="41" s="1"/>
  <c r="L62" i="5"/>
  <c r="L62" i="41" s="1"/>
  <c r="O61" i="5"/>
  <c r="O61" i="41" s="1"/>
  <c r="N61" i="5"/>
  <c r="N61" i="41" s="1"/>
  <c r="L61" i="5"/>
  <c r="L61" i="41" s="1"/>
  <c r="O60" i="5"/>
  <c r="O60" i="41" s="1"/>
  <c r="N60" i="5"/>
  <c r="N60" i="41" s="1"/>
  <c r="L60" i="5"/>
  <c r="L60" i="41" s="1"/>
  <c r="O59" i="5"/>
  <c r="O59" i="41" s="1"/>
  <c r="N59" i="5"/>
  <c r="N59" i="41" s="1"/>
  <c r="L59" i="5"/>
  <c r="L59" i="41" s="1"/>
  <c r="O58" i="5"/>
  <c r="N58" i="5"/>
  <c r="L58" i="5"/>
  <c r="O57" i="5"/>
  <c r="O57" i="41" s="1"/>
  <c r="N57" i="5"/>
  <c r="N57" i="41" s="1"/>
  <c r="L57" i="5"/>
  <c r="L57" i="41" s="1"/>
  <c r="O56" i="5"/>
  <c r="O56" i="41" s="1"/>
  <c r="N56" i="5"/>
  <c r="N56" i="41" s="1"/>
  <c r="L56" i="5"/>
  <c r="L56" i="41" s="1"/>
  <c r="O55" i="5"/>
  <c r="O55" i="41" s="1"/>
  <c r="N55" i="5"/>
  <c r="N55" i="41" s="1"/>
  <c r="L55" i="5"/>
  <c r="L55" i="41" s="1"/>
  <c r="O54" i="5"/>
  <c r="O54" i="41" s="1"/>
  <c r="N54" i="5"/>
  <c r="N54" i="41" s="1"/>
  <c r="L54" i="5"/>
  <c r="L54" i="41" s="1"/>
  <c r="O53" i="5"/>
  <c r="O53" i="41" s="1"/>
  <c r="N53" i="5"/>
  <c r="N53" i="41" s="1"/>
  <c r="L53" i="5"/>
  <c r="L53" i="41" s="1"/>
  <c r="O52" i="5"/>
  <c r="O52" i="41" s="1"/>
  <c r="N52" i="5"/>
  <c r="N52" i="41" s="1"/>
  <c r="L52" i="5"/>
  <c r="L52" i="41" s="1"/>
  <c r="O51" i="5"/>
  <c r="O51" i="41" s="1"/>
  <c r="N51" i="5"/>
  <c r="N51" i="41" s="1"/>
  <c r="L51" i="5"/>
  <c r="L51" i="41" s="1"/>
  <c r="O50" i="5"/>
  <c r="O50" i="41" s="1"/>
  <c r="N50" i="5"/>
  <c r="N50" i="41" s="1"/>
  <c r="L50" i="5"/>
  <c r="L50" i="41" s="1"/>
  <c r="O49" i="5"/>
  <c r="O49" i="41" s="1"/>
  <c r="N49" i="5"/>
  <c r="N49" i="41" s="1"/>
  <c r="L49" i="5"/>
  <c r="L49" i="41" s="1"/>
  <c r="O48" i="5"/>
  <c r="O48" i="41" s="1"/>
  <c r="N48" i="5"/>
  <c r="N48" i="41" s="1"/>
  <c r="L48" i="5"/>
  <c r="L48" i="41" s="1"/>
  <c r="O47" i="5"/>
  <c r="O47" i="41" s="1"/>
  <c r="N47" i="5"/>
  <c r="N47" i="41" s="1"/>
  <c r="L47" i="5"/>
  <c r="L47" i="41" s="1"/>
  <c r="O46" i="5"/>
  <c r="O46" i="41" s="1"/>
  <c r="N46" i="5"/>
  <c r="N46" i="41" s="1"/>
  <c r="L46" i="5"/>
  <c r="L46" i="41" s="1"/>
  <c r="O45" i="5"/>
  <c r="N45" i="5"/>
  <c r="L45" i="5"/>
  <c r="O44" i="5"/>
  <c r="O44" i="41" s="1"/>
  <c r="N44" i="5"/>
  <c r="N44" i="41" s="1"/>
  <c r="L44" i="5"/>
  <c r="L44" i="41" s="1"/>
  <c r="O43" i="5"/>
  <c r="O43" i="41" s="1"/>
  <c r="N43" i="5"/>
  <c r="N43" i="41" s="1"/>
  <c r="L43" i="5"/>
  <c r="L43" i="41" s="1"/>
  <c r="O42" i="5"/>
  <c r="O42" i="41" s="1"/>
  <c r="N42" i="5"/>
  <c r="N42" i="41" s="1"/>
  <c r="L42" i="5"/>
  <c r="L42" i="41" s="1"/>
  <c r="O41" i="5"/>
  <c r="O41" i="41" s="1"/>
  <c r="N41" i="5"/>
  <c r="N41" i="41" s="1"/>
  <c r="L41" i="5"/>
  <c r="L41" i="41" s="1"/>
  <c r="O40" i="5"/>
  <c r="O40" i="41" s="1"/>
  <c r="N40" i="5"/>
  <c r="N40" i="41" s="1"/>
  <c r="L40" i="5"/>
  <c r="L40" i="41" s="1"/>
  <c r="O39" i="5"/>
  <c r="O39" i="41" s="1"/>
  <c r="N39" i="5"/>
  <c r="N39" i="41" s="1"/>
  <c r="L39" i="5"/>
  <c r="L39" i="41" s="1"/>
  <c r="O38" i="5"/>
  <c r="O38" i="41" s="1"/>
  <c r="N38" i="5"/>
  <c r="N38" i="41" s="1"/>
  <c r="L38" i="5"/>
  <c r="L38" i="41" s="1"/>
  <c r="O37" i="5"/>
  <c r="O37" i="41" s="1"/>
  <c r="N37" i="5"/>
  <c r="N37" i="41" s="1"/>
  <c r="L37" i="5"/>
  <c r="L37" i="41" s="1"/>
  <c r="O36" i="5"/>
  <c r="O36" i="41" s="1"/>
  <c r="N36" i="5"/>
  <c r="N36" i="41" s="1"/>
  <c r="L36" i="5"/>
  <c r="L36" i="41" s="1"/>
  <c r="O35" i="5"/>
  <c r="N35" i="5"/>
  <c r="L35" i="5"/>
  <c r="O34" i="5"/>
  <c r="O34" i="41" s="1"/>
  <c r="N34" i="5"/>
  <c r="N34" i="41" s="1"/>
  <c r="L34" i="5"/>
  <c r="L34" i="41" s="1"/>
  <c r="O33" i="5"/>
  <c r="O33" i="41" s="1"/>
  <c r="N33" i="5"/>
  <c r="N33" i="41" s="1"/>
  <c r="L33" i="5"/>
  <c r="L33" i="41" s="1"/>
  <c r="O32" i="5"/>
  <c r="N32" i="5"/>
  <c r="L32" i="5"/>
  <c r="O31" i="5"/>
  <c r="O31" i="41" s="1"/>
  <c r="N31" i="5"/>
  <c r="N31" i="41" s="1"/>
  <c r="L31" i="5"/>
  <c r="L31" i="41" s="1"/>
  <c r="O30" i="5"/>
  <c r="O30" i="41" s="1"/>
  <c r="N30" i="5"/>
  <c r="N30" i="41" s="1"/>
  <c r="L30" i="5"/>
  <c r="L30" i="41" s="1"/>
  <c r="O29" i="5"/>
  <c r="O29" i="41" s="1"/>
  <c r="N29" i="5"/>
  <c r="N29" i="41" s="1"/>
  <c r="L29" i="5"/>
  <c r="L29" i="41" s="1"/>
  <c r="O28" i="5"/>
  <c r="O28" i="41" s="1"/>
  <c r="N28" i="5"/>
  <c r="N28" i="41" s="1"/>
  <c r="L28" i="5"/>
  <c r="L28" i="41" s="1"/>
  <c r="O27" i="5"/>
  <c r="O27" i="41" s="1"/>
  <c r="N27" i="5"/>
  <c r="N27" i="41" s="1"/>
  <c r="L27" i="5"/>
  <c r="L27" i="41" s="1"/>
  <c r="O26" i="5"/>
  <c r="O26" i="41" s="1"/>
  <c r="N26" i="5"/>
  <c r="N26" i="41" s="1"/>
  <c r="L26" i="5"/>
  <c r="L26" i="41" s="1"/>
  <c r="O25" i="5"/>
  <c r="O25" i="41" s="1"/>
  <c r="N25" i="5"/>
  <c r="N25" i="41" s="1"/>
  <c r="L25" i="5"/>
  <c r="L25" i="41" s="1"/>
  <c r="O24" i="5"/>
  <c r="O24" i="41" s="1"/>
  <c r="N24" i="5"/>
  <c r="N24" i="41" s="1"/>
  <c r="L24" i="5"/>
  <c r="L24" i="41" s="1"/>
  <c r="O23" i="5"/>
  <c r="O23" i="41" s="1"/>
  <c r="N23" i="5"/>
  <c r="N23" i="41" s="1"/>
  <c r="L23" i="5"/>
  <c r="L23" i="41" s="1"/>
  <c r="O22" i="5"/>
  <c r="O22" i="41" s="1"/>
  <c r="N22" i="5"/>
  <c r="N22" i="41" s="1"/>
  <c r="L22" i="5"/>
  <c r="L22" i="41" s="1"/>
  <c r="O21" i="5"/>
  <c r="O21" i="41" s="1"/>
  <c r="N21" i="5"/>
  <c r="N21" i="41" s="1"/>
  <c r="L21" i="5"/>
  <c r="L21" i="41" s="1"/>
  <c r="O20" i="5"/>
  <c r="N20" i="5"/>
  <c r="L20" i="5"/>
  <c r="O18" i="5"/>
  <c r="O18" i="41" s="1"/>
  <c r="N18" i="5"/>
  <c r="N18" i="41" s="1"/>
  <c r="L18" i="5"/>
  <c r="L18" i="41" s="1"/>
  <c r="O17" i="5"/>
  <c r="O17" i="41" s="1"/>
  <c r="N17" i="5"/>
  <c r="N17" i="41" s="1"/>
  <c r="L17" i="5"/>
  <c r="L17" i="41" s="1"/>
  <c r="O16" i="5"/>
  <c r="O16" i="41" s="1"/>
  <c r="N16" i="5"/>
  <c r="N16" i="41" s="1"/>
  <c r="L16" i="5"/>
  <c r="L16" i="41" s="1"/>
  <c r="O15" i="5"/>
  <c r="N15" i="5"/>
  <c r="L15" i="5"/>
  <c r="O14" i="5"/>
  <c r="N14" i="5"/>
  <c r="L14" i="5"/>
  <c r="O29" i="44"/>
  <c r="N29" i="44"/>
  <c r="L29" i="44"/>
  <c r="O28" i="44"/>
  <c r="O28" i="6" s="1"/>
  <c r="N28" i="44"/>
  <c r="N28" i="6" s="1"/>
  <c r="L28" i="44"/>
  <c r="L28" i="6" s="1"/>
  <c r="O26" i="44"/>
  <c r="N26" i="44"/>
  <c r="L26" i="44"/>
  <c r="O25" i="44"/>
  <c r="O25" i="6" s="1"/>
  <c r="N25" i="44"/>
  <c r="N25" i="6" s="1"/>
  <c r="L25" i="44"/>
  <c r="L25" i="6" s="1"/>
  <c r="O24" i="44"/>
  <c r="O24" i="6" s="1"/>
  <c r="N24" i="44"/>
  <c r="N24" i="6" s="1"/>
  <c r="L24" i="44"/>
  <c r="L24" i="6" s="1"/>
  <c r="O23" i="44"/>
  <c r="N23" i="44"/>
  <c r="L23" i="44"/>
  <c r="O22" i="44"/>
  <c r="O22" i="6" s="1"/>
  <c r="N22" i="44"/>
  <c r="N22" i="6" s="1"/>
  <c r="L22" i="44"/>
  <c r="L22" i="6" s="1"/>
  <c r="O21" i="44"/>
  <c r="N21" i="44"/>
  <c r="L21" i="44"/>
  <c r="O20" i="44"/>
  <c r="O20" i="6" s="1"/>
  <c r="N20" i="44"/>
  <c r="N20" i="6" s="1"/>
  <c r="L20" i="44"/>
  <c r="L20" i="6" s="1"/>
  <c r="O19" i="44"/>
  <c r="O19" i="6" s="1"/>
  <c r="N19" i="44"/>
  <c r="N19" i="6" s="1"/>
  <c r="L19" i="44"/>
  <c r="L19" i="6" s="1"/>
  <c r="O18" i="44"/>
  <c r="O18" i="6" s="1"/>
  <c r="N18" i="44"/>
  <c r="N18" i="6" s="1"/>
  <c r="L18" i="44"/>
  <c r="L18" i="6" s="1"/>
  <c r="O17" i="44"/>
  <c r="O17" i="6" s="1"/>
  <c r="N17" i="44"/>
  <c r="N17" i="6" s="1"/>
  <c r="L17" i="44"/>
  <c r="L17" i="6" s="1"/>
  <c r="O16" i="44"/>
  <c r="O16" i="6" s="1"/>
  <c r="N16" i="44"/>
  <c r="N16" i="6" s="1"/>
  <c r="L16" i="44"/>
  <c r="L16" i="6" s="1"/>
  <c r="O15" i="44"/>
  <c r="N15" i="44"/>
  <c r="L15" i="44"/>
  <c r="O14" i="44"/>
  <c r="N14" i="44"/>
  <c r="L14" i="44"/>
  <c r="O29" i="7"/>
  <c r="N29" i="7"/>
  <c r="L29" i="7"/>
  <c r="O28" i="7"/>
  <c r="N28" i="7"/>
  <c r="L28" i="7"/>
  <c r="O27" i="7"/>
  <c r="N27" i="7"/>
  <c r="L27" i="7"/>
  <c r="O26" i="7"/>
  <c r="N26" i="7"/>
  <c r="L26" i="7"/>
  <c r="O25" i="7"/>
  <c r="N25" i="7"/>
  <c r="L25" i="7"/>
  <c r="O24" i="7"/>
  <c r="N24" i="7"/>
  <c r="L24" i="7"/>
  <c r="O23" i="7"/>
  <c r="N23" i="7"/>
  <c r="L23" i="7"/>
  <c r="O22" i="7"/>
  <c r="N22" i="7"/>
  <c r="L22" i="7"/>
  <c r="O21" i="7"/>
  <c r="N21" i="7"/>
  <c r="L21" i="7"/>
  <c r="O20" i="7"/>
  <c r="N20" i="7"/>
  <c r="L20" i="7"/>
  <c r="O19" i="7"/>
  <c r="N19" i="7"/>
  <c r="L19" i="7"/>
  <c r="O18" i="7"/>
  <c r="N18" i="7"/>
  <c r="L18" i="7"/>
  <c r="O17" i="7"/>
  <c r="O17" i="101" s="1"/>
  <c r="N17" i="7"/>
  <c r="N17" i="101" s="1"/>
  <c r="L17" i="7"/>
  <c r="L17" i="101" s="1"/>
  <c r="O16" i="7"/>
  <c r="N16" i="7"/>
  <c r="L16" i="7"/>
  <c r="O15" i="7"/>
  <c r="N15" i="7"/>
  <c r="L15" i="7"/>
  <c r="O14" i="7"/>
  <c r="N14" i="7"/>
  <c r="L14" i="7"/>
  <c r="O44" i="8"/>
  <c r="O44" i="102" s="1"/>
  <c r="N44" i="8"/>
  <c r="N44" i="102" s="1"/>
  <c r="L44" i="8"/>
  <c r="L44" i="102" s="1"/>
  <c r="O43" i="8"/>
  <c r="O43" i="102" s="1"/>
  <c r="N43" i="8"/>
  <c r="N43" i="102" s="1"/>
  <c r="L43" i="8"/>
  <c r="L43" i="102" s="1"/>
  <c r="O14" i="8"/>
  <c r="N14" i="8"/>
  <c r="L14" i="8"/>
  <c r="O25" i="50"/>
  <c r="N25" i="50"/>
  <c r="L25" i="50"/>
  <c r="O24" i="50"/>
  <c r="N24" i="50"/>
  <c r="L24" i="50"/>
  <c r="O23" i="50"/>
  <c r="N23" i="50"/>
  <c r="L23" i="50"/>
  <c r="O22" i="50"/>
  <c r="N22" i="50"/>
  <c r="L22" i="50"/>
  <c r="O21" i="50"/>
  <c r="N21" i="50"/>
  <c r="L21" i="50"/>
  <c r="O20" i="50"/>
  <c r="N20" i="50"/>
  <c r="L20" i="50"/>
  <c r="O19" i="50"/>
  <c r="N19" i="50"/>
  <c r="L19" i="50"/>
  <c r="O18" i="50"/>
  <c r="N18" i="50"/>
  <c r="L18" i="50"/>
  <c r="O17" i="50"/>
  <c r="N17" i="50"/>
  <c r="L17" i="50"/>
  <c r="O16" i="50"/>
  <c r="N16" i="50"/>
  <c r="L16" i="50"/>
  <c r="O15" i="50"/>
  <c r="N15" i="50"/>
  <c r="L15" i="50"/>
  <c r="O14" i="50"/>
  <c r="N14" i="50"/>
  <c r="L14" i="50"/>
  <c r="O23" i="10"/>
  <c r="O23" i="104" s="1"/>
  <c r="N23" i="10"/>
  <c r="N23" i="104" s="1"/>
  <c r="L23" i="10"/>
  <c r="L23" i="104" s="1"/>
  <c r="O22" i="10"/>
  <c r="O22" i="104" s="1"/>
  <c r="N22" i="10"/>
  <c r="N22" i="104" s="1"/>
  <c r="L22" i="10"/>
  <c r="L22" i="104" s="1"/>
  <c r="O21" i="10"/>
  <c r="N21" i="10"/>
  <c r="L21" i="10"/>
  <c r="O20" i="10"/>
  <c r="N20" i="10"/>
  <c r="L20" i="10"/>
  <c r="O19" i="10"/>
  <c r="N19" i="10"/>
  <c r="L19" i="10"/>
  <c r="O18" i="10"/>
  <c r="N18" i="10"/>
  <c r="L18" i="10"/>
  <c r="O17" i="10"/>
  <c r="N17" i="10"/>
  <c r="L17" i="10"/>
  <c r="O16" i="10"/>
  <c r="N16" i="10"/>
  <c r="L16" i="10"/>
  <c r="O15" i="10"/>
  <c r="N15" i="10"/>
  <c r="L15" i="10"/>
  <c r="O14" i="10"/>
  <c r="N14" i="10"/>
  <c r="L14" i="10"/>
  <c r="O63" i="11"/>
  <c r="N63" i="11"/>
  <c r="L63" i="11"/>
  <c r="O62" i="11"/>
  <c r="N62" i="11"/>
  <c r="L62" i="11"/>
  <c r="O61" i="11"/>
  <c r="N61" i="11"/>
  <c r="L61" i="11"/>
  <c r="O60" i="11"/>
  <c r="N60" i="11"/>
  <c r="L60" i="11"/>
  <c r="O59" i="11"/>
  <c r="N59" i="11"/>
  <c r="L59" i="11"/>
  <c r="O58" i="11"/>
  <c r="N58" i="11"/>
  <c r="L58" i="11"/>
  <c r="O57" i="11"/>
  <c r="N57" i="11"/>
  <c r="L57" i="11"/>
  <c r="O56" i="11"/>
  <c r="N56" i="11"/>
  <c r="L56" i="11"/>
  <c r="O55" i="11"/>
  <c r="N55" i="11"/>
  <c r="L55" i="11"/>
  <c r="O54" i="11"/>
  <c r="N54" i="11"/>
  <c r="L54" i="11"/>
  <c r="O53" i="11"/>
  <c r="N53" i="11"/>
  <c r="L53" i="11"/>
  <c r="O52" i="11"/>
  <c r="N52" i="11"/>
  <c r="L52" i="11"/>
  <c r="O51" i="11"/>
  <c r="N51" i="11"/>
  <c r="L51" i="11"/>
  <c r="O50" i="11"/>
  <c r="N50" i="11"/>
  <c r="L50" i="11"/>
  <c r="O49" i="11"/>
  <c r="N49" i="11"/>
  <c r="L49" i="11"/>
  <c r="O48" i="11"/>
  <c r="N48" i="11"/>
  <c r="L48" i="11"/>
  <c r="O47" i="11"/>
  <c r="N47" i="11"/>
  <c r="L47" i="11"/>
  <c r="O46" i="11"/>
  <c r="N46" i="11"/>
  <c r="L46" i="11"/>
  <c r="O45" i="11"/>
  <c r="N45" i="11"/>
  <c r="L45" i="11"/>
  <c r="O44" i="11"/>
  <c r="N44" i="11"/>
  <c r="L44" i="11"/>
  <c r="O43" i="11"/>
  <c r="N43" i="11"/>
  <c r="L43" i="11"/>
  <c r="O42" i="11"/>
  <c r="N42" i="11"/>
  <c r="L42" i="11"/>
  <c r="O41" i="11"/>
  <c r="N41" i="11"/>
  <c r="L41" i="11"/>
  <c r="O40" i="11"/>
  <c r="N40" i="11"/>
  <c r="L40" i="11"/>
  <c r="O39" i="11"/>
  <c r="N39" i="11"/>
  <c r="L39" i="11"/>
  <c r="O38" i="11"/>
  <c r="N38" i="11"/>
  <c r="L38" i="11"/>
  <c r="O37" i="11"/>
  <c r="N37" i="11"/>
  <c r="L37" i="11"/>
  <c r="O36" i="11"/>
  <c r="N36" i="11"/>
  <c r="L36" i="11"/>
  <c r="O35" i="11"/>
  <c r="N35" i="11"/>
  <c r="L35" i="11"/>
  <c r="O34" i="11"/>
  <c r="N34" i="11"/>
  <c r="L34" i="11"/>
  <c r="O33" i="11"/>
  <c r="N33" i="11"/>
  <c r="L33" i="11"/>
  <c r="O32" i="11"/>
  <c r="N32" i="11"/>
  <c r="L32" i="11"/>
  <c r="O31" i="11"/>
  <c r="N31" i="11"/>
  <c r="L31" i="11"/>
  <c r="O30" i="11"/>
  <c r="N30" i="11"/>
  <c r="L30" i="11"/>
  <c r="O29" i="11"/>
  <c r="N29" i="11"/>
  <c r="L29" i="11"/>
  <c r="O28" i="11"/>
  <c r="N28" i="11"/>
  <c r="L28" i="11"/>
  <c r="O27" i="11"/>
  <c r="N27" i="11"/>
  <c r="L27" i="11"/>
  <c r="O26" i="11"/>
  <c r="N26" i="11"/>
  <c r="L26" i="11"/>
  <c r="O25" i="11"/>
  <c r="N25" i="11"/>
  <c r="L25" i="11"/>
  <c r="O24" i="11"/>
  <c r="N24" i="11"/>
  <c r="L24" i="11"/>
  <c r="O23" i="11"/>
  <c r="N23" i="11"/>
  <c r="L23" i="11"/>
  <c r="O22" i="11"/>
  <c r="N22" i="11"/>
  <c r="L22" i="11"/>
  <c r="O21" i="11"/>
  <c r="N21" i="11"/>
  <c r="L21" i="11"/>
  <c r="O20" i="11"/>
  <c r="N20" i="11"/>
  <c r="L20" i="11"/>
  <c r="O19" i="11"/>
  <c r="N19" i="11"/>
  <c r="L19" i="11"/>
  <c r="O18" i="11"/>
  <c r="N18" i="11"/>
  <c r="L18" i="11"/>
  <c r="O17" i="11"/>
  <c r="N17" i="11"/>
  <c r="L17" i="11"/>
  <c r="O16" i="11"/>
  <c r="N16" i="11"/>
  <c r="L16" i="11"/>
  <c r="O15" i="11"/>
  <c r="N15" i="11"/>
  <c r="L15" i="11"/>
  <c r="O14" i="11"/>
  <c r="N14" i="11"/>
  <c r="L14" i="11"/>
  <c r="O70" i="12"/>
  <c r="N70" i="12"/>
  <c r="L70" i="12"/>
  <c r="O69" i="12"/>
  <c r="N69" i="12"/>
  <c r="L69" i="12"/>
  <c r="O68" i="12"/>
  <c r="N68" i="12"/>
  <c r="L68" i="12"/>
  <c r="O67" i="12"/>
  <c r="N67" i="12"/>
  <c r="L67" i="12"/>
  <c r="O66" i="12"/>
  <c r="N66" i="12"/>
  <c r="L66" i="12"/>
  <c r="O65" i="12"/>
  <c r="N65" i="12"/>
  <c r="L65" i="12"/>
  <c r="O64" i="12"/>
  <c r="N64" i="12"/>
  <c r="L64" i="12"/>
  <c r="O63" i="12"/>
  <c r="N63" i="12"/>
  <c r="L63" i="12"/>
  <c r="O62" i="12"/>
  <c r="N62" i="12"/>
  <c r="L62" i="12"/>
  <c r="O61" i="12"/>
  <c r="N61" i="12"/>
  <c r="L61" i="12"/>
  <c r="O60" i="12"/>
  <c r="N60" i="12"/>
  <c r="L60" i="12"/>
  <c r="O59" i="12"/>
  <c r="N59" i="12"/>
  <c r="L59" i="12"/>
  <c r="O58" i="12"/>
  <c r="N58" i="12"/>
  <c r="L58" i="12"/>
  <c r="O57" i="12"/>
  <c r="N57" i="12"/>
  <c r="L57" i="12"/>
  <c r="O56" i="12"/>
  <c r="N56" i="12"/>
  <c r="L56" i="12"/>
  <c r="O55" i="12"/>
  <c r="N55" i="12"/>
  <c r="L55" i="12"/>
  <c r="O54" i="12"/>
  <c r="N54" i="12"/>
  <c r="L54" i="12"/>
  <c r="O53" i="12"/>
  <c r="N53" i="12"/>
  <c r="L53" i="12"/>
  <c r="O52" i="12"/>
  <c r="N52" i="12"/>
  <c r="L52" i="12"/>
  <c r="O51" i="12"/>
  <c r="N51" i="12"/>
  <c r="L51" i="12"/>
  <c r="O50" i="12"/>
  <c r="N50" i="12"/>
  <c r="L50" i="12"/>
  <c r="O49" i="12"/>
  <c r="N49" i="12"/>
  <c r="L49" i="12"/>
  <c r="O48" i="12"/>
  <c r="N48" i="12"/>
  <c r="L48" i="12"/>
  <c r="O47" i="12"/>
  <c r="N47" i="12"/>
  <c r="L47" i="12"/>
  <c r="O46" i="12"/>
  <c r="N46" i="12"/>
  <c r="L46" i="12"/>
  <c r="O45" i="12"/>
  <c r="N45" i="12"/>
  <c r="L45" i="12"/>
  <c r="O44" i="12"/>
  <c r="N44" i="12"/>
  <c r="L44" i="12"/>
  <c r="O43" i="12"/>
  <c r="N43" i="12"/>
  <c r="L43" i="12"/>
  <c r="O42" i="12"/>
  <c r="N42" i="12"/>
  <c r="L42" i="12"/>
  <c r="O41" i="12"/>
  <c r="N41" i="12"/>
  <c r="L41" i="12"/>
  <c r="O40" i="12"/>
  <c r="N40" i="12"/>
  <c r="L40" i="12"/>
  <c r="O39" i="12"/>
  <c r="N39" i="12"/>
  <c r="L39" i="12"/>
  <c r="O38" i="12"/>
  <c r="N38" i="12"/>
  <c r="L38" i="12"/>
  <c r="O37" i="12"/>
  <c r="N37" i="12"/>
  <c r="L37" i="12"/>
  <c r="O36" i="12"/>
  <c r="N36" i="12"/>
  <c r="L36" i="12"/>
  <c r="O35" i="12"/>
  <c r="N35" i="12"/>
  <c r="L35" i="12"/>
  <c r="O34" i="12"/>
  <c r="N34" i="12"/>
  <c r="L34" i="12"/>
  <c r="O33" i="12"/>
  <c r="N33" i="12"/>
  <c r="L33" i="12"/>
  <c r="O32" i="12"/>
  <c r="N32" i="12"/>
  <c r="L32" i="12"/>
  <c r="O31" i="12"/>
  <c r="N31" i="12"/>
  <c r="L31" i="12"/>
  <c r="O30" i="12"/>
  <c r="N30" i="12"/>
  <c r="L30" i="12"/>
  <c r="O29" i="12"/>
  <c r="N29" i="12"/>
  <c r="L29" i="12"/>
  <c r="O28" i="12"/>
  <c r="N28" i="12"/>
  <c r="L28" i="12"/>
  <c r="O27" i="12"/>
  <c r="N27" i="12"/>
  <c r="L27" i="12"/>
  <c r="O26" i="12"/>
  <c r="N26" i="12"/>
  <c r="L26" i="12"/>
  <c r="O25" i="12"/>
  <c r="N25" i="12"/>
  <c r="L25" i="12"/>
  <c r="O24" i="12"/>
  <c r="N24" i="12"/>
  <c r="L24" i="12"/>
  <c r="O23" i="12"/>
  <c r="N23" i="12"/>
  <c r="L23" i="12"/>
  <c r="O22" i="12"/>
  <c r="N22" i="12"/>
  <c r="L22" i="12"/>
  <c r="O21" i="12"/>
  <c r="N21" i="12"/>
  <c r="L21" i="12"/>
  <c r="O20" i="12"/>
  <c r="N20" i="12"/>
  <c r="L20" i="12"/>
  <c r="O19" i="12"/>
  <c r="N19" i="12"/>
  <c r="L19" i="12"/>
  <c r="O18" i="12"/>
  <c r="N18" i="12"/>
  <c r="L18" i="12"/>
  <c r="O17" i="12"/>
  <c r="N17" i="12"/>
  <c r="L17" i="12"/>
  <c r="O16" i="12"/>
  <c r="N16" i="12"/>
  <c r="L16" i="12"/>
  <c r="O15" i="12"/>
  <c r="N15" i="12"/>
  <c r="L15" i="12"/>
  <c r="O14" i="12"/>
  <c r="N14" i="12"/>
  <c r="L14" i="12"/>
  <c r="O51" i="13"/>
  <c r="N51" i="13"/>
  <c r="L51" i="13"/>
  <c r="O50" i="13"/>
  <c r="N50" i="13"/>
  <c r="L50" i="13"/>
  <c r="O49" i="13"/>
  <c r="N49" i="13"/>
  <c r="L49" i="13"/>
  <c r="O48" i="13"/>
  <c r="N48" i="13"/>
  <c r="L48" i="13"/>
  <c r="O47" i="13"/>
  <c r="N47" i="13"/>
  <c r="L47" i="13"/>
  <c r="O46" i="13"/>
  <c r="N46" i="13"/>
  <c r="L46" i="13"/>
  <c r="O45" i="13"/>
  <c r="N45" i="13"/>
  <c r="L45" i="13"/>
  <c r="O44" i="13"/>
  <c r="N44" i="13"/>
  <c r="L44" i="13"/>
  <c r="O43" i="13"/>
  <c r="N43" i="13"/>
  <c r="L43" i="13"/>
  <c r="O42" i="13"/>
  <c r="N42" i="13"/>
  <c r="L42" i="13"/>
  <c r="O41" i="13"/>
  <c r="N41" i="13"/>
  <c r="L41" i="13"/>
  <c r="O40" i="13"/>
  <c r="N40" i="13"/>
  <c r="L40" i="13"/>
  <c r="O39" i="13"/>
  <c r="N39" i="13"/>
  <c r="L39" i="13"/>
  <c r="O38" i="13"/>
  <c r="N38" i="13"/>
  <c r="L38" i="13"/>
  <c r="O37" i="13"/>
  <c r="N37" i="13"/>
  <c r="L37" i="13"/>
  <c r="O36" i="13"/>
  <c r="N36" i="13"/>
  <c r="L36" i="13"/>
  <c r="O35" i="13"/>
  <c r="N35" i="13"/>
  <c r="L35" i="13"/>
  <c r="O34" i="13"/>
  <c r="N34" i="13"/>
  <c r="L34" i="13"/>
  <c r="O33" i="13"/>
  <c r="N33" i="13"/>
  <c r="L33" i="13"/>
  <c r="O32" i="13"/>
  <c r="N32" i="13"/>
  <c r="L32" i="13"/>
  <c r="O31" i="13"/>
  <c r="N31" i="13"/>
  <c r="L31" i="13"/>
  <c r="O30" i="13"/>
  <c r="N30" i="13"/>
  <c r="L30" i="13"/>
  <c r="O29" i="13"/>
  <c r="N29" i="13"/>
  <c r="L29" i="13"/>
  <c r="O28" i="13"/>
  <c r="N28" i="13"/>
  <c r="L28" i="13"/>
  <c r="O27" i="13"/>
  <c r="N27" i="13"/>
  <c r="L27" i="13"/>
  <c r="O26" i="13"/>
  <c r="N26" i="13"/>
  <c r="L26" i="13"/>
  <c r="O25" i="13"/>
  <c r="N25" i="13"/>
  <c r="L25" i="13"/>
  <c r="O24" i="13"/>
  <c r="N24" i="13"/>
  <c r="L24" i="13"/>
  <c r="O23" i="13"/>
  <c r="N23" i="13"/>
  <c r="L23" i="13"/>
  <c r="O22" i="13"/>
  <c r="N22" i="13"/>
  <c r="L22" i="13"/>
  <c r="O21" i="13"/>
  <c r="N21" i="13"/>
  <c r="L21" i="13"/>
  <c r="O20" i="13"/>
  <c r="N20" i="13"/>
  <c r="L20" i="13"/>
  <c r="O19" i="13"/>
  <c r="N19" i="13"/>
  <c r="L19" i="13"/>
  <c r="O18" i="13"/>
  <c r="N18" i="13"/>
  <c r="L18" i="13"/>
  <c r="O17" i="13"/>
  <c r="N17" i="13"/>
  <c r="L17" i="13"/>
  <c r="O16" i="13"/>
  <c r="N16" i="13"/>
  <c r="L16" i="13"/>
  <c r="O15" i="13"/>
  <c r="N15" i="13"/>
  <c r="L15" i="13"/>
  <c r="O14" i="13"/>
  <c r="N14" i="13"/>
  <c r="L14" i="13"/>
  <c r="O22" i="4"/>
  <c r="N22" i="4"/>
  <c r="M22" i="4"/>
  <c r="L22" i="4"/>
  <c r="O20" i="4"/>
  <c r="O20" i="98" s="1"/>
  <c r="N20" i="4"/>
  <c r="N20" i="98" s="1"/>
  <c r="M20" i="4"/>
  <c r="M20" i="98" s="1"/>
  <c r="L20" i="4"/>
  <c r="L20" i="98" s="1"/>
  <c r="O19" i="4"/>
  <c r="N19" i="4"/>
  <c r="M19" i="4"/>
  <c r="L19" i="4"/>
  <c r="O18" i="4"/>
  <c r="N18" i="4"/>
  <c r="M18" i="4"/>
  <c r="L18" i="4"/>
  <c r="O17" i="4"/>
  <c r="O17" i="98" s="1"/>
  <c r="N17" i="4"/>
  <c r="N17" i="98" s="1"/>
  <c r="M17" i="4"/>
  <c r="M17" i="98" s="1"/>
  <c r="L17" i="4"/>
  <c r="L17" i="98" s="1"/>
  <c r="O16" i="4"/>
  <c r="N16" i="4"/>
  <c r="M16" i="4"/>
  <c r="L16" i="4"/>
  <c r="O15" i="4"/>
  <c r="O15" i="98" s="1"/>
  <c r="N15" i="4"/>
  <c r="N15" i="98" s="1"/>
  <c r="M15" i="4"/>
  <c r="M15" i="98" s="1"/>
  <c r="L15" i="4"/>
  <c r="L15" i="98" s="1"/>
  <c r="O14" i="4"/>
  <c r="N14" i="4"/>
  <c r="L14" i="4"/>
  <c r="H86" i="5"/>
  <c r="M86" i="5" s="1"/>
  <c r="M86" i="99" s="1"/>
  <c r="H85" i="5"/>
  <c r="H84" i="5"/>
  <c r="H83" i="5"/>
  <c r="H82" i="5"/>
  <c r="H81" i="5"/>
  <c r="H81" i="99" s="1"/>
  <c r="H80" i="5"/>
  <c r="H79" i="5"/>
  <c r="H78" i="5"/>
  <c r="H77" i="5"/>
  <c r="H77" i="99" s="1"/>
  <c r="H76" i="5"/>
  <c r="M76" i="5" s="1"/>
  <c r="H75" i="5"/>
  <c r="H74" i="5"/>
  <c r="H72" i="5"/>
  <c r="H72" i="99" s="1"/>
  <c r="H71" i="5"/>
  <c r="M71" i="5" s="1"/>
  <c r="H70" i="5"/>
  <c r="H69" i="5"/>
  <c r="H68" i="5"/>
  <c r="M68" i="5" s="1"/>
  <c r="H67" i="5"/>
  <c r="H66" i="5"/>
  <c r="H65" i="5"/>
  <c r="H64" i="5"/>
  <c r="H63" i="5"/>
  <c r="H62" i="5"/>
  <c r="H61" i="5"/>
  <c r="H60" i="5"/>
  <c r="H59" i="5"/>
  <c r="H58" i="5"/>
  <c r="M58" i="5" s="1"/>
  <c r="H57" i="5"/>
  <c r="H56" i="5"/>
  <c r="H55" i="5"/>
  <c r="H54" i="5"/>
  <c r="H53" i="5"/>
  <c r="H52" i="5"/>
  <c r="H51" i="5"/>
  <c r="H50" i="5"/>
  <c r="H49" i="5"/>
  <c r="H48" i="5"/>
  <c r="H47" i="5"/>
  <c r="H46" i="5"/>
  <c r="H45" i="5"/>
  <c r="M45" i="5" s="1"/>
  <c r="H44" i="5"/>
  <c r="H43" i="5"/>
  <c r="H42" i="5"/>
  <c r="H41" i="5"/>
  <c r="H40" i="5"/>
  <c r="H39" i="5"/>
  <c r="H38" i="5"/>
  <c r="H37" i="5"/>
  <c r="H36" i="5"/>
  <c r="H35" i="5"/>
  <c r="M35" i="5" s="1"/>
  <c r="H34" i="5"/>
  <c r="H33" i="5"/>
  <c r="H32" i="5"/>
  <c r="M32" i="5" s="1"/>
  <c r="H31" i="5"/>
  <c r="H30" i="5"/>
  <c r="H29" i="5"/>
  <c r="H28" i="5"/>
  <c r="H27" i="5"/>
  <c r="H26" i="5"/>
  <c r="H25" i="5"/>
  <c r="H24" i="5"/>
  <c r="H23" i="5"/>
  <c r="H22" i="5"/>
  <c r="H21" i="5"/>
  <c r="H20" i="5"/>
  <c r="M20" i="5" s="1"/>
  <c r="H18" i="5"/>
  <c r="H17" i="5"/>
  <c r="H16" i="5"/>
  <c r="H15" i="5"/>
  <c r="M15" i="5" s="1"/>
  <c r="H14" i="5"/>
  <c r="M14" i="5" s="1"/>
  <c r="H29" i="44"/>
  <c r="M29" i="44" s="1"/>
  <c r="H28" i="44"/>
  <c r="H26" i="44"/>
  <c r="M26" i="44" s="1"/>
  <c r="H25" i="44"/>
  <c r="H24" i="44"/>
  <c r="H23" i="44"/>
  <c r="M23" i="44" s="1"/>
  <c r="H22" i="44"/>
  <c r="H21" i="44"/>
  <c r="M21" i="44" s="1"/>
  <c r="H20" i="44"/>
  <c r="H19" i="44"/>
  <c r="H18" i="44"/>
  <c r="H17" i="44"/>
  <c r="H16" i="44"/>
  <c r="H15" i="44"/>
  <c r="M15" i="44" s="1"/>
  <c r="H14" i="44"/>
  <c r="M14" i="44" s="1"/>
  <c r="H29" i="7"/>
  <c r="M29" i="7" s="1"/>
  <c r="H28" i="7"/>
  <c r="M28" i="7" s="1"/>
  <c r="H27" i="7"/>
  <c r="M27" i="7" s="1"/>
  <c r="H26" i="7"/>
  <c r="M26" i="7" s="1"/>
  <c r="H25" i="7"/>
  <c r="M25" i="7" s="1"/>
  <c r="H24" i="7"/>
  <c r="M24" i="7" s="1"/>
  <c r="H23" i="7"/>
  <c r="M23" i="7" s="1"/>
  <c r="H22" i="7"/>
  <c r="M22" i="7" s="1"/>
  <c r="H21" i="7"/>
  <c r="M21" i="7" s="1"/>
  <c r="H20" i="7"/>
  <c r="M20" i="7" s="1"/>
  <c r="H19" i="7"/>
  <c r="M19" i="7" s="1"/>
  <c r="H18" i="7"/>
  <c r="M18" i="7" s="1"/>
  <c r="H17" i="7"/>
  <c r="M17" i="7" s="1"/>
  <c r="M17" i="101" s="1"/>
  <c r="H16" i="7"/>
  <c r="M16" i="7" s="1"/>
  <c r="H15" i="7"/>
  <c r="M15" i="7" s="1"/>
  <c r="H14" i="7"/>
  <c r="M14" i="7" s="1"/>
  <c r="M44" i="8"/>
  <c r="M44" i="102" s="1"/>
  <c r="H15" i="102"/>
  <c r="H14" i="8"/>
  <c r="M14" i="8" s="1"/>
  <c r="H25" i="50"/>
  <c r="M25" i="50" s="1"/>
  <c r="H24" i="50"/>
  <c r="M24" i="50" s="1"/>
  <c r="H23" i="50"/>
  <c r="M23" i="50" s="1"/>
  <c r="H22" i="50"/>
  <c r="M22" i="50" s="1"/>
  <c r="H21" i="50"/>
  <c r="M21" i="50" s="1"/>
  <c r="H20" i="50"/>
  <c r="M20" i="50" s="1"/>
  <c r="H19" i="50"/>
  <c r="M19" i="50" s="1"/>
  <c r="H18" i="50"/>
  <c r="M18" i="50" s="1"/>
  <c r="H17" i="50"/>
  <c r="M17" i="50" s="1"/>
  <c r="H16" i="50"/>
  <c r="M16" i="50" s="1"/>
  <c r="H15" i="50"/>
  <c r="M15" i="50" s="1"/>
  <c r="H14" i="50"/>
  <c r="M14" i="50" s="1"/>
  <c r="H23" i="10"/>
  <c r="M23" i="10" s="1"/>
  <c r="M23" i="104" s="1"/>
  <c r="H22" i="10"/>
  <c r="M22" i="10" s="1"/>
  <c r="M22" i="104" s="1"/>
  <c r="H21" i="10"/>
  <c r="M21" i="10" s="1"/>
  <c r="H20" i="10"/>
  <c r="M20" i="10" s="1"/>
  <c r="H19" i="10"/>
  <c r="M19" i="10" s="1"/>
  <c r="H18" i="10"/>
  <c r="M18" i="10" s="1"/>
  <c r="H17" i="10"/>
  <c r="M17" i="10" s="1"/>
  <c r="H16" i="10"/>
  <c r="M16" i="10" s="1"/>
  <c r="H15" i="10"/>
  <c r="M15" i="10" s="1"/>
  <c r="H14" i="10"/>
  <c r="M14" i="10" s="1"/>
  <c r="H63" i="11"/>
  <c r="M63" i="11" s="1"/>
  <c r="H62" i="11"/>
  <c r="M62" i="11" s="1"/>
  <c r="H61" i="11"/>
  <c r="M61" i="11" s="1"/>
  <c r="H60" i="11"/>
  <c r="M60" i="11" s="1"/>
  <c r="H59" i="11"/>
  <c r="M59" i="11" s="1"/>
  <c r="H58" i="11"/>
  <c r="M58" i="11" s="1"/>
  <c r="H57" i="11"/>
  <c r="M57" i="11" s="1"/>
  <c r="H56" i="11"/>
  <c r="M56" i="11" s="1"/>
  <c r="H55" i="11"/>
  <c r="M55" i="11" s="1"/>
  <c r="H54" i="11"/>
  <c r="M54" i="11" s="1"/>
  <c r="H53" i="11"/>
  <c r="M53" i="11" s="1"/>
  <c r="H52" i="11"/>
  <c r="M52" i="11" s="1"/>
  <c r="H51" i="11"/>
  <c r="M51" i="11" s="1"/>
  <c r="H50" i="11"/>
  <c r="M50" i="11" s="1"/>
  <c r="H49" i="11"/>
  <c r="M49" i="11" s="1"/>
  <c r="H48" i="11"/>
  <c r="M48" i="11" s="1"/>
  <c r="H47" i="11"/>
  <c r="M47" i="11" s="1"/>
  <c r="H46" i="11"/>
  <c r="M46" i="11" s="1"/>
  <c r="H45" i="11"/>
  <c r="M45" i="11" s="1"/>
  <c r="H44" i="11"/>
  <c r="M44" i="11" s="1"/>
  <c r="H43" i="11"/>
  <c r="M43" i="11" s="1"/>
  <c r="H42" i="11"/>
  <c r="M42" i="11" s="1"/>
  <c r="H41" i="11"/>
  <c r="M41" i="11" s="1"/>
  <c r="H40" i="11"/>
  <c r="M40" i="11" s="1"/>
  <c r="H39" i="11"/>
  <c r="M39" i="11" s="1"/>
  <c r="H38" i="11"/>
  <c r="M38" i="11" s="1"/>
  <c r="H37" i="11"/>
  <c r="M37" i="11" s="1"/>
  <c r="H36" i="11"/>
  <c r="M36" i="11" s="1"/>
  <c r="H35" i="11"/>
  <c r="M35" i="11" s="1"/>
  <c r="H34" i="11"/>
  <c r="M34" i="11" s="1"/>
  <c r="H33" i="11"/>
  <c r="M33" i="11" s="1"/>
  <c r="H32" i="11"/>
  <c r="M32" i="11" s="1"/>
  <c r="H31" i="11"/>
  <c r="M31" i="11" s="1"/>
  <c r="H30" i="11"/>
  <c r="M30" i="11" s="1"/>
  <c r="H29" i="11"/>
  <c r="M29" i="11" s="1"/>
  <c r="H28" i="11"/>
  <c r="M28" i="11" s="1"/>
  <c r="H27" i="11"/>
  <c r="M27" i="11" s="1"/>
  <c r="H26" i="11"/>
  <c r="M26" i="11" s="1"/>
  <c r="H25" i="11"/>
  <c r="M25" i="11" s="1"/>
  <c r="H24" i="11"/>
  <c r="M24" i="11" s="1"/>
  <c r="H23" i="11"/>
  <c r="M23" i="11" s="1"/>
  <c r="H22" i="11"/>
  <c r="M22" i="11" s="1"/>
  <c r="H21" i="11"/>
  <c r="M21" i="11" s="1"/>
  <c r="H20" i="11"/>
  <c r="M20" i="11" s="1"/>
  <c r="H19" i="11"/>
  <c r="M19" i="11" s="1"/>
  <c r="H18" i="11"/>
  <c r="M18" i="11" s="1"/>
  <c r="H17" i="11"/>
  <c r="M17" i="11" s="1"/>
  <c r="H16" i="11"/>
  <c r="M16" i="11" s="1"/>
  <c r="H15" i="11"/>
  <c r="M15" i="11" s="1"/>
  <c r="H14" i="11"/>
  <c r="M14" i="11" s="1"/>
  <c r="H70" i="12"/>
  <c r="M70" i="12" s="1"/>
  <c r="H69" i="12"/>
  <c r="M69" i="12" s="1"/>
  <c r="H68" i="12"/>
  <c r="M68" i="12" s="1"/>
  <c r="H67" i="12"/>
  <c r="M67" i="12" s="1"/>
  <c r="H66" i="12"/>
  <c r="M66" i="12" s="1"/>
  <c r="H65" i="12"/>
  <c r="M65" i="12" s="1"/>
  <c r="H64" i="12"/>
  <c r="M64" i="12" s="1"/>
  <c r="H63" i="12"/>
  <c r="M63" i="12" s="1"/>
  <c r="H62" i="12"/>
  <c r="M62" i="12" s="1"/>
  <c r="H61" i="12"/>
  <c r="M61" i="12" s="1"/>
  <c r="H60" i="12"/>
  <c r="M60" i="12" s="1"/>
  <c r="H59" i="12"/>
  <c r="M59" i="12" s="1"/>
  <c r="H58" i="12"/>
  <c r="M58" i="12" s="1"/>
  <c r="H57" i="12"/>
  <c r="M57" i="12" s="1"/>
  <c r="H56" i="12"/>
  <c r="M56" i="12" s="1"/>
  <c r="H55" i="12"/>
  <c r="M55" i="12" s="1"/>
  <c r="H54" i="12"/>
  <c r="M54" i="12" s="1"/>
  <c r="H53" i="12"/>
  <c r="M53" i="12" s="1"/>
  <c r="H52" i="12"/>
  <c r="M52" i="12" s="1"/>
  <c r="H51" i="12"/>
  <c r="M51" i="12" s="1"/>
  <c r="H50" i="12"/>
  <c r="M50" i="12" s="1"/>
  <c r="H49" i="12"/>
  <c r="M49" i="12" s="1"/>
  <c r="H48" i="12"/>
  <c r="M48" i="12" s="1"/>
  <c r="H47" i="12"/>
  <c r="M47" i="12" s="1"/>
  <c r="H46" i="12"/>
  <c r="M46" i="12" s="1"/>
  <c r="H45" i="12"/>
  <c r="M45" i="12" s="1"/>
  <c r="H44" i="12"/>
  <c r="M44" i="12" s="1"/>
  <c r="H43" i="12"/>
  <c r="M43" i="12" s="1"/>
  <c r="H42" i="12"/>
  <c r="M42" i="12" s="1"/>
  <c r="H41" i="12"/>
  <c r="M41" i="12" s="1"/>
  <c r="H40" i="12"/>
  <c r="M40" i="12" s="1"/>
  <c r="H39" i="12"/>
  <c r="M39" i="12" s="1"/>
  <c r="H38" i="12"/>
  <c r="M38" i="12" s="1"/>
  <c r="H37" i="12"/>
  <c r="M37" i="12" s="1"/>
  <c r="H36" i="12"/>
  <c r="M36" i="12" s="1"/>
  <c r="H35" i="12"/>
  <c r="M35" i="12" s="1"/>
  <c r="H34" i="12"/>
  <c r="M34" i="12" s="1"/>
  <c r="H33" i="12"/>
  <c r="M33" i="12" s="1"/>
  <c r="H32" i="12"/>
  <c r="M32" i="12" s="1"/>
  <c r="H31" i="12"/>
  <c r="M31" i="12" s="1"/>
  <c r="H30" i="12"/>
  <c r="M30" i="12" s="1"/>
  <c r="H29" i="12"/>
  <c r="M29" i="12" s="1"/>
  <c r="H28" i="12"/>
  <c r="M28" i="12" s="1"/>
  <c r="H27" i="12"/>
  <c r="M27" i="12" s="1"/>
  <c r="H26" i="12"/>
  <c r="M26" i="12" s="1"/>
  <c r="H25" i="12"/>
  <c r="M25" i="12" s="1"/>
  <c r="H24" i="12"/>
  <c r="M24" i="12" s="1"/>
  <c r="H23" i="12"/>
  <c r="M23" i="12" s="1"/>
  <c r="H22" i="12"/>
  <c r="M22" i="12" s="1"/>
  <c r="H21" i="12"/>
  <c r="M21" i="12" s="1"/>
  <c r="H20" i="12"/>
  <c r="M20" i="12" s="1"/>
  <c r="H19" i="12"/>
  <c r="M19" i="12" s="1"/>
  <c r="H18" i="12"/>
  <c r="M18" i="12" s="1"/>
  <c r="H17" i="12"/>
  <c r="M17" i="12" s="1"/>
  <c r="H16" i="12"/>
  <c r="M16" i="12" s="1"/>
  <c r="H15" i="12"/>
  <c r="M15" i="12" s="1"/>
  <c r="H14" i="12"/>
  <c r="M14" i="12" s="1"/>
  <c r="H51" i="13"/>
  <c r="M51" i="13" s="1"/>
  <c r="H50" i="13"/>
  <c r="M50" i="13" s="1"/>
  <c r="H49" i="13"/>
  <c r="M49" i="13" s="1"/>
  <c r="H48" i="13"/>
  <c r="M48" i="13" s="1"/>
  <c r="H47" i="13"/>
  <c r="M47" i="13" s="1"/>
  <c r="H46" i="13"/>
  <c r="M46" i="13" s="1"/>
  <c r="H45" i="13"/>
  <c r="M45" i="13" s="1"/>
  <c r="H44" i="13"/>
  <c r="M44" i="13" s="1"/>
  <c r="H43" i="13"/>
  <c r="M43" i="13" s="1"/>
  <c r="H42" i="13"/>
  <c r="M42" i="13" s="1"/>
  <c r="H41" i="13"/>
  <c r="M41" i="13" s="1"/>
  <c r="H40" i="13"/>
  <c r="M40" i="13" s="1"/>
  <c r="H39" i="13"/>
  <c r="M39" i="13" s="1"/>
  <c r="H38" i="13"/>
  <c r="M38" i="13" s="1"/>
  <c r="H37" i="13"/>
  <c r="M37" i="13" s="1"/>
  <c r="H36" i="13"/>
  <c r="M36" i="13" s="1"/>
  <c r="H35" i="13"/>
  <c r="M35" i="13" s="1"/>
  <c r="H34" i="13"/>
  <c r="M34" i="13" s="1"/>
  <c r="H33" i="13"/>
  <c r="M33" i="13" s="1"/>
  <c r="H32" i="13"/>
  <c r="M32" i="13" s="1"/>
  <c r="H31" i="13"/>
  <c r="M31" i="13" s="1"/>
  <c r="H30" i="13"/>
  <c r="M30" i="13" s="1"/>
  <c r="H29" i="13"/>
  <c r="M29" i="13" s="1"/>
  <c r="H28" i="13"/>
  <c r="M28" i="13" s="1"/>
  <c r="H27" i="13"/>
  <c r="M27" i="13" s="1"/>
  <c r="H26" i="13"/>
  <c r="M26" i="13" s="1"/>
  <c r="H25" i="13"/>
  <c r="M25" i="13" s="1"/>
  <c r="H24" i="13"/>
  <c r="M24" i="13" s="1"/>
  <c r="H23" i="13"/>
  <c r="M23" i="13" s="1"/>
  <c r="H22" i="13"/>
  <c r="M22" i="13" s="1"/>
  <c r="H21" i="13"/>
  <c r="M21" i="13" s="1"/>
  <c r="H20" i="13"/>
  <c r="M20" i="13" s="1"/>
  <c r="H19" i="13"/>
  <c r="M19" i="13" s="1"/>
  <c r="H18" i="13"/>
  <c r="M18" i="13" s="1"/>
  <c r="H17" i="13"/>
  <c r="M17" i="13" s="1"/>
  <c r="H16" i="13"/>
  <c r="M16" i="13" s="1"/>
  <c r="H15" i="13"/>
  <c r="M15" i="13" s="1"/>
  <c r="H14" i="13"/>
  <c r="M14" i="13" s="1"/>
  <c r="M14" i="4"/>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O14" i="37"/>
  <c r="N14" i="37"/>
  <c r="L14" i="37"/>
  <c r="H16" i="37"/>
  <c r="M16" i="37" s="1"/>
  <c r="H17" i="37"/>
  <c r="M17" i="37" s="1"/>
  <c r="H18" i="37"/>
  <c r="M18" i="37" s="1"/>
  <c r="H19" i="37"/>
  <c r="M19" i="37" s="1"/>
  <c r="H20" i="37"/>
  <c r="M20" i="37" s="1"/>
  <c r="H21" i="37"/>
  <c r="M21" i="37" s="1"/>
  <c r="H22" i="37"/>
  <c r="M22" i="37" s="1"/>
  <c r="H23" i="37"/>
  <c r="M23" i="37" s="1"/>
  <c r="H24" i="37"/>
  <c r="M24" i="37" s="1"/>
  <c r="H15" i="37"/>
  <c r="M15" i="37" s="1"/>
  <c r="H14" i="37"/>
  <c r="M14" i="37" s="1"/>
  <c r="M28" i="44" l="1"/>
  <c r="M28" i="6" s="1"/>
  <c r="H28" i="6"/>
  <c r="M18" i="44"/>
  <c r="M18" i="6" s="1"/>
  <c r="H18" i="6"/>
  <c r="M17" i="44"/>
  <c r="M17" i="6" s="1"/>
  <c r="H17" i="6"/>
  <c r="M19" i="44"/>
  <c r="M19" i="6" s="1"/>
  <c r="H19" i="6"/>
  <c r="M16" i="44"/>
  <c r="M16" i="6" s="1"/>
  <c r="H16" i="6"/>
  <c r="M20" i="44"/>
  <c r="M20" i="6" s="1"/>
  <c r="H20" i="6"/>
  <c r="M22" i="44"/>
  <c r="M22" i="6" s="1"/>
  <c r="H22" i="6"/>
  <c r="M24" i="44"/>
  <c r="M24" i="6" s="1"/>
  <c r="H24" i="6"/>
  <c r="M25" i="44"/>
  <c r="M25" i="6" s="1"/>
  <c r="H25" i="6"/>
  <c r="M25" i="5"/>
  <c r="M25" i="41" s="1"/>
  <c r="H25" i="41"/>
  <c r="M37" i="5"/>
  <c r="M37" i="41" s="1"/>
  <c r="H37" i="41"/>
  <c r="M49" i="5"/>
  <c r="M49" i="41" s="1"/>
  <c r="H49" i="41"/>
  <c r="M61" i="5"/>
  <c r="M61" i="41" s="1"/>
  <c r="H61" i="41"/>
  <c r="M74" i="5"/>
  <c r="M74" i="99" s="1"/>
  <c r="H74" i="99"/>
  <c r="M50" i="5"/>
  <c r="M50" i="41" s="1"/>
  <c r="H50" i="41"/>
  <c r="M24" i="5"/>
  <c r="M24" i="41" s="1"/>
  <c r="H24" i="41"/>
  <c r="M39" i="5"/>
  <c r="M39" i="41" s="1"/>
  <c r="H39" i="41"/>
  <c r="M36" i="5"/>
  <c r="M36" i="41" s="1"/>
  <c r="H36" i="41"/>
  <c r="M26" i="5"/>
  <c r="M26" i="41" s="1"/>
  <c r="H26" i="41"/>
  <c r="M40" i="5"/>
  <c r="M40" i="41" s="1"/>
  <c r="H40" i="41"/>
  <c r="M16" i="5"/>
  <c r="M16" i="41" s="1"/>
  <c r="H16" i="41"/>
  <c r="M29" i="5"/>
  <c r="M29" i="41" s="1"/>
  <c r="H29" i="41"/>
  <c r="M41" i="5"/>
  <c r="M41" i="41" s="1"/>
  <c r="H41" i="41"/>
  <c r="M53" i="5"/>
  <c r="M53" i="41" s="1"/>
  <c r="H53" i="41"/>
  <c r="M65" i="5"/>
  <c r="M65" i="41" s="1"/>
  <c r="H65" i="41"/>
  <c r="M78" i="5"/>
  <c r="M78" i="99" s="1"/>
  <c r="H78" i="99"/>
  <c r="M60" i="5"/>
  <c r="M60" i="41" s="1"/>
  <c r="H60" i="41"/>
  <c r="M75" i="5"/>
  <c r="M75" i="99" s="1"/>
  <c r="H75" i="99"/>
  <c r="M51" i="5"/>
  <c r="M51" i="41" s="1"/>
  <c r="H51" i="41"/>
  <c r="M28" i="5"/>
  <c r="M28" i="41" s="1"/>
  <c r="H28" i="41"/>
  <c r="M52" i="5"/>
  <c r="M52" i="41" s="1"/>
  <c r="H52" i="41"/>
  <c r="M17" i="5"/>
  <c r="M17" i="41" s="1"/>
  <c r="H17" i="41"/>
  <c r="M30" i="5"/>
  <c r="M30" i="41" s="1"/>
  <c r="H30" i="41"/>
  <c r="M42" i="5"/>
  <c r="M42" i="41" s="1"/>
  <c r="H42" i="41"/>
  <c r="M54" i="5"/>
  <c r="M54" i="41" s="1"/>
  <c r="H54" i="41"/>
  <c r="M66" i="5"/>
  <c r="M66" i="41" s="1"/>
  <c r="H66" i="41"/>
  <c r="M79" i="5"/>
  <c r="M79" i="99" s="1"/>
  <c r="H79" i="99"/>
  <c r="M48" i="5"/>
  <c r="M48" i="41" s="1"/>
  <c r="H48" i="41"/>
  <c r="M62" i="5"/>
  <c r="M62" i="41" s="1"/>
  <c r="H62" i="41"/>
  <c r="M63" i="5"/>
  <c r="M63" i="41" s="1"/>
  <c r="H63" i="41"/>
  <c r="M64" i="5"/>
  <c r="M64" i="41" s="1"/>
  <c r="H64" i="41"/>
  <c r="M18" i="5"/>
  <c r="M18" i="41" s="1"/>
  <c r="H18" i="41"/>
  <c r="M31" i="5"/>
  <c r="M31" i="41" s="1"/>
  <c r="H31" i="41"/>
  <c r="M43" i="5"/>
  <c r="M43" i="41" s="1"/>
  <c r="H43" i="41"/>
  <c r="M55" i="5"/>
  <c r="M55" i="41" s="1"/>
  <c r="H55" i="41"/>
  <c r="M67" i="5"/>
  <c r="M67" i="41" s="1"/>
  <c r="H67" i="41"/>
  <c r="M80" i="5"/>
  <c r="M80" i="99" s="1"/>
  <c r="H80" i="99"/>
  <c r="M85" i="5"/>
  <c r="M85" i="99" s="1"/>
  <c r="H85" i="99"/>
  <c r="M38" i="5"/>
  <c r="M38" i="41" s="1"/>
  <c r="H38" i="41"/>
  <c r="M27" i="5"/>
  <c r="M27" i="41" s="1"/>
  <c r="H27" i="41"/>
  <c r="M44" i="5"/>
  <c r="M44" i="41" s="1"/>
  <c r="H44" i="41"/>
  <c r="M56" i="5"/>
  <c r="M56" i="41" s="1"/>
  <c r="H56" i="41"/>
  <c r="M21" i="5"/>
  <c r="M21" i="41" s="1"/>
  <c r="H21" i="41"/>
  <c r="M82" i="5"/>
  <c r="M82" i="99" s="1"/>
  <c r="H82" i="99"/>
  <c r="M33" i="5"/>
  <c r="M33" i="41" s="1"/>
  <c r="H33" i="41"/>
  <c r="M57" i="5"/>
  <c r="M57" i="41" s="1"/>
  <c r="H57" i="41"/>
  <c r="M69" i="5"/>
  <c r="M69" i="41" s="1"/>
  <c r="H69" i="41"/>
  <c r="M22" i="5"/>
  <c r="M22" i="41" s="1"/>
  <c r="H22" i="41"/>
  <c r="M34" i="5"/>
  <c r="M34" i="41" s="1"/>
  <c r="H34" i="41"/>
  <c r="M46" i="5"/>
  <c r="M46" i="41" s="1"/>
  <c r="H46" i="41"/>
  <c r="M70" i="5"/>
  <c r="M70" i="41" s="1"/>
  <c r="H70" i="41"/>
  <c r="M83" i="5"/>
  <c r="M83" i="99" s="1"/>
  <c r="H83" i="99"/>
  <c r="M23" i="5"/>
  <c r="M23" i="41" s="1"/>
  <c r="H23" i="41"/>
  <c r="M47" i="5"/>
  <c r="M47" i="41" s="1"/>
  <c r="H47" i="41"/>
  <c r="M59" i="5"/>
  <c r="M59" i="41" s="1"/>
  <c r="H59" i="41"/>
  <c r="M84" i="5"/>
  <c r="M84" i="99" s="1"/>
  <c r="H84" i="99"/>
  <c r="M40" i="102"/>
  <c r="N15" i="8"/>
  <c r="N15" i="102" s="1"/>
  <c r="P33" i="8"/>
  <c r="O15" i="8"/>
  <c r="O15" i="102" s="1"/>
  <c r="P39" i="8"/>
  <c r="P35" i="8"/>
  <c r="L20" i="8"/>
  <c r="M20" i="8"/>
  <c r="N20" i="8"/>
  <c r="O20" i="8"/>
  <c r="P26" i="8"/>
  <c r="P29" i="8"/>
  <c r="L38" i="8"/>
  <c r="N38" i="8"/>
  <c r="O38" i="8"/>
  <c r="L37" i="8"/>
  <c r="N37" i="8"/>
  <c r="O37" i="8"/>
  <c r="L36" i="8"/>
  <c r="N36" i="8"/>
  <c r="O36" i="8"/>
  <c r="P41" i="8"/>
  <c r="P41" i="102" s="1"/>
  <c r="M36" i="8"/>
  <c r="P30" i="8"/>
  <c r="P32" i="8"/>
  <c r="M81" i="5"/>
  <c r="M81" i="99" s="1"/>
  <c r="H86" i="99"/>
  <c r="M77" i="5"/>
  <c r="M77" i="99" s="1"/>
  <c r="M72" i="5"/>
  <c r="M72" i="99" s="1"/>
  <c r="H23" i="104"/>
  <c r="H22" i="104"/>
  <c r="P21" i="8"/>
  <c r="P22" i="8"/>
  <c r="M15" i="8"/>
  <c r="M15" i="102" s="1"/>
  <c r="H44" i="102"/>
  <c r="M43" i="8"/>
  <c r="M43" i="102" s="1"/>
  <c r="H17" i="101"/>
  <c r="C95" i="99"/>
  <c r="C79" i="106"/>
  <c r="C48" i="102"/>
  <c r="C33" i="97"/>
  <c r="C72" i="105"/>
  <c r="C33" i="101"/>
  <c r="C32" i="104"/>
  <c r="C33" i="100"/>
  <c r="C34" i="103"/>
  <c r="C26" i="98"/>
  <c r="C53" i="102"/>
  <c r="C38" i="101"/>
  <c r="C38" i="100"/>
  <c r="C31" i="98"/>
  <c r="C55" i="107"/>
  <c r="C90" i="99"/>
  <c r="C74" i="106"/>
  <c r="C28" i="97"/>
  <c r="C67" i="105"/>
  <c r="C27" i="104"/>
  <c r="A21" i="101"/>
  <c r="A21" i="107"/>
  <c r="A20" i="105"/>
  <c r="A20" i="107"/>
  <c r="A25" i="107"/>
  <c r="A25" i="101"/>
  <c r="A17" i="104"/>
  <c r="A21" i="106"/>
  <c r="A51" i="106"/>
  <c r="A18" i="101"/>
  <c r="A24" i="101"/>
  <c r="A56" i="106"/>
  <c r="A29" i="107"/>
  <c r="A29" i="101"/>
  <c r="A23" i="103"/>
  <c r="A17" i="105"/>
  <c r="A17" i="107"/>
  <c r="A28" i="101"/>
  <c r="A22" i="103"/>
  <c r="A14" i="104"/>
  <c r="A16" i="107"/>
  <c r="A33" i="107"/>
  <c r="A14" i="100"/>
  <c r="O25" i="97"/>
  <c r="H15" i="117" s="1"/>
  <c r="H16" i="2" s="1"/>
  <c r="A19" i="98"/>
  <c r="A29" i="100"/>
  <c r="A18" i="98"/>
  <c r="A22" i="98"/>
  <c r="A15" i="100"/>
  <c r="N30" i="100"/>
  <c r="G18" i="117" s="1"/>
  <c r="G25" i="2" s="1"/>
  <c r="A19" i="101"/>
  <c r="A16" i="101"/>
  <c r="A27" i="101"/>
  <c r="A26" i="101"/>
  <c r="A23" i="101"/>
  <c r="A20" i="101"/>
  <c r="A22" i="101"/>
  <c r="A21" i="104"/>
  <c r="A18" i="104"/>
  <c r="A14" i="103"/>
  <c r="A25" i="103"/>
  <c r="A32" i="105"/>
  <c r="A44" i="105"/>
  <c r="A56" i="105"/>
  <c r="A19" i="105"/>
  <c r="A37" i="105"/>
  <c r="A43" i="105"/>
  <c r="A49" i="105"/>
  <c r="A21" i="103"/>
  <c r="A16" i="104"/>
  <c r="A31" i="105"/>
  <c r="A20" i="103"/>
  <c r="L64" i="105"/>
  <c r="I23" i="117" s="1"/>
  <c r="I40" i="2" s="1"/>
  <c r="A23" i="105"/>
  <c r="A29" i="105"/>
  <c r="A62" i="106"/>
  <c r="A35" i="105"/>
  <c r="A41" i="105"/>
  <c r="A47" i="105"/>
  <c r="L26" i="103"/>
  <c r="I21" i="117" s="1"/>
  <c r="I34" i="2" s="1"/>
  <c r="A18" i="103"/>
  <c r="A60" i="105"/>
  <c r="M26" i="103"/>
  <c r="F21" i="117" s="1"/>
  <c r="F34" i="2" s="1"/>
  <c r="A34" i="105"/>
  <c r="A58" i="105"/>
  <c r="N26" i="103"/>
  <c r="G21" i="117" s="1"/>
  <c r="G34" i="2" s="1"/>
  <c r="A15" i="103"/>
  <c r="A22" i="105"/>
  <c r="A27" i="105"/>
  <c r="O26" i="103"/>
  <c r="H21" i="117" s="1"/>
  <c r="H34" i="2" s="1"/>
  <c r="A19" i="104"/>
  <c r="A39" i="105"/>
  <c r="A51" i="105"/>
  <c r="P26" i="103"/>
  <c r="A20" i="104"/>
  <c r="A21" i="105"/>
  <c r="A28" i="105"/>
  <c r="A30" i="105"/>
  <c r="A38" i="105"/>
  <c r="A57" i="105"/>
  <c r="A59" i="105"/>
  <c r="A32" i="106"/>
  <c r="A38" i="106"/>
  <c r="M64" i="105"/>
  <c r="F23" i="117" s="1"/>
  <c r="F40" i="2" s="1"/>
  <c r="A18" i="105"/>
  <c r="A26" i="105"/>
  <c r="A48" i="105"/>
  <c r="N64" i="105"/>
  <c r="G23" i="117" s="1"/>
  <c r="G40" i="2" s="1"/>
  <c r="A31" i="106"/>
  <c r="O64" i="105"/>
  <c r="H23" i="117" s="1"/>
  <c r="H40" i="2" s="1"/>
  <c r="A25" i="105"/>
  <c r="A46" i="105"/>
  <c r="A55" i="105"/>
  <c r="A62" i="105"/>
  <c r="A24" i="106"/>
  <c r="A36" i="105"/>
  <c r="A45" i="105"/>
  <c r="A52" i="105"/>
  <c r="A54" i="105"/>
  <c r="A63" i="105"/>
  <c r="A22" i="106"/>
  <c r="A35" i="106"/>
  <c r="A55" i="106"/>
  <c r="A53" i="105"/>
  <c r="A61" i="105"/>
  <c r="A48" i="106"/>
  <c r="A40" i="106"/>
  <c r="A46" i="106"/>
  <c r="A59" i="106"/>
  <c r="A24" i="105"/>
  <c r="A33" i="105"/>
  <c r="A40" i="105"/>
  <c r="A42" i="105"/>
  <c r="A50" i="105"/>
  <c r="A27" i="106"/>
  <c r="A39" i="107"/>
  <c r="A41" i="107"/>
  <c r="A51" i="107"/>
  <c r="A15" i="106"/>
  <c r="A19" i="106"/>
  <c r="A45" i="106"/>
  <c r="A64" i="106"/>
  <c r="A70" i="106"/>
  <c r="A33" i="106"/>
  <c r="A57" i="106"/>
  <c r="A30" i="106"/>
  <c r="A54" i="106"/>
  <c r="A22" i="107"/>
  <c r="A26" i="107"/>
  <c r="A23" i="106"/>
  <c r="A29" i="106"/>
  <c r="A39" i="106"/>
  <c r="A47" i="106"/>
  <c r="A53" i="106"/>
  <c r="A63" i="106"/>
  <c r="A49" i="107"/>
  <c r="A37" i="106"/>
  <c r="A61" i="106"/>
  <c r="A50" i="107"/>
  <c r="A28" i="106"/>
  <c r="A52" i="106"/>
  <c r="A24" i="107"/>
  <c r="A30" i="107"/>
  <c r="A36" i="107"/>
  <c r="A48" i="107"/>
  <c r="A69" i="106"/>
  <c r="A18" i="106"/>
  <c r="A20" i="106"/>
  <c r="A42" i="106"/>
  <c r="A44" i="106"/>
  <c r="A66" i="106"/>
  <c r="A68" i="106"/>
  <c r="A35" i="107"/>
  <c r="A47" i="107"/>
  <c r="A26" i="106"/>
  <c r="A34" i="106"/>
  <c r="A36" i="106"/>
  <c r="A43" i="106"/>
  <c r="A50" i="106"/>
  <c r="A58" i="106"/>
  <c r="A60" i="106"/>
  <c r="A67" i="106"/>
  <c r="A17" i="106"/>
  <c r="A41" i="106"/>
  <c r="A65" i="106"/>
  <c r="A25" i="106"/>
  <c r="A49" i="106"/>
  <c r="A40" i="107"/>
  <c r="A43" i="107"/>
  <c r="A31" i="107"/>
  <c r="A32" i="107"/>
  <c r="A19" i="107"/>
  <c r="A28" i="107"/>
  <c r="A38" i="107"/>
  <c r="A45" i="107"/>
  <c r="N52" i="107"/>
  <c r="G25" i="117" s="1"/>
  <c r="G46" i="2" s="1"/>
  <c r="A27" i="107"/>
  <c r="A37" i="107"/>
  <c r="A46" i="107"/>
  <c r="A34" i="107"/>
  <c r="A23" i="107"/>
  <c r="A42" i="107"/>
  <c r="A44" i="107"/>
  <c r="L25" i="97"/>
  <c r="I15" i="117" s="1"/>
  <c r="I16" i="2" s="1"/>
  <c r="L23" i="98"/>
  <c r="I16" i="117" s="1"/>
  <c r="I19" i="2" s="1"/>
  <c r="M25" i="97"/>
  <c r="F15" i="117" s="1"/>
  <c r="F16" i="2" s="1"/>
  <c r="M23" i="98"/>
  <c r="F16" i="117" s="1"/>
  <c r="F19" i="2" s="1"/>
  <c r="N25" i="97"/>
  <c r="G15" i="117" s="1"/>
  <c r="G16" i="2" s="1"/>
  <c r="N23" i="98"/>
  <c r="G16" i="117" s="1"/>
  <c r="G19" i="2" s="1"/>
  <c r="O23" i="98"/>
  <c r="H16" i="117" s="1"/>
  <c r="H19" i="2" s="1"/>
  <c r="A14" i="97"/>
  <c r="M30" i="100"/>
  <c r="F18" i="117" s="1"/>
  <c r="F25" i="2" s="1"/>
  <c r="O30" i="100"/>
  <c r="H18" i="117" s="1"/>
  <c r="H25" i="2" s="1"/>
  <c r="P30" i="100"/>
  <c r="L87" i="99"/>
  <c r="I17" i="117" s="1"/>
  <c r="I22" i="2" s="1"/>
  <c r="N87" i="99"/>
  <c r="G17" i="117" s="1"/>
  <c r="G22" i="2" s="1"/>
  <c r="O87" i="99"/>
  <c r="H17" i="117" s="1"/>
  <c r="H22" i="2" s="1"/>
  <c r="L30" i="100"/>
  <c r="I18" i="117" s="1"/>
  <c r="I25" i="2" s="1"/>
  <c r="L30" i="101"/>
  <c r="I19" i="117" s="1"/>
  <c r="I28" i="2" s="1"/>
  <c r="M30" i="101"/>
  <c r="F19" i="117" s="1"/>
  <c r="F28" i="2" s="1"/>
  <c r="N30" i="101"/>
  <c r="G19" i="117" s="1"/>
  <c r="G28" i="2" s="1"/>
  <c r="O30" i="101"/>
  <c r="H19" i="117" s="1"/>
  <c r="H28" i="2" s="1"/>
  <c r="A14" i="101"/>
  <c r="A14" i="102"/>
  <c r="L24" i="104"/>
  <c r="I22" i="117" s="1"/>
  <c r="I37" i="2" s="1"/>
  <c r="M24" i="104"/>
  <c r="F22" i="117" s="1"/>
  <c r="F37" i="2" s="1"/>
  <c r="N24" i="104"/>
  <c r="G22" i="117" s="1"/>
  <c r="G37" i="2" s="1"/>
  <c r="O24" i="104"/>
  <c r="H22" i="117" s="1"/>
  <c r="H37" i="2" s="1"/>
  <c r="L71" i="106"/>
  <c r="I24" i="117" s="1"/>
  <c r="I43" i="2" s="1"/>
  <c r="O52" i="107"/>
  <c r="H25" i="117" s="1"/>
  <c r="H46" i="2" s="1"/>
  <c r="M71" i="106"/>
  <c r="F24" i="117" s="1"/>
  <c r="F43" i="2" s="1"/>
  <c r="A14" i="105"/>
  <c r="N71" i="106"/>
  <c r="G24" i="117" s="1"/>
  <c r="G43" i="2" s="1"/>
  <c r="O71" i="106"/>
  <c r="H24" i="117" s="1"/>
  <c r="H43" i="2" s="1"/>
  <c r="P71" i="106"/>
  <c r="A14" i="106"/>
  <c r="P52" i="107"/>
  <c r="L52" i="107"/>
  <c r="I25" i="117" s="1"/>
  <c r="I46" i="2" s="1"/>
  <c r="M52" i="107"/>
  <c r="F25" i="117" s="1"/>
  <c r="F46" i="2" s="1"/>
  <c r="M87" i="99" l="1"/>
  <c r="F17" i="117" s="1"/>
  <c r="F22" i="2" s="1"/>
  <c r="L45" i="102"/>
  <c r="I20" i="117" s="1"/>
  <c r="I31" i="2" s="1"/>
  <c r="O45" i="102"/>
  <c r="H20" i="117" s="1"/>
  <c r="H31" i="2" s="1"/>
  <c r="P37" i="8"/>
  <c r="O45" i="8"/>
  <c r="P38" i="8"/>
  <c r="P20" i="8"/>
  <c r="M45" i="102"/>
  <c r="F20" i="117" s="1"/>
  <c r="P36" i="8"/>
  <c r="N9" i="103"/>
  <c r="E21" i="117"/>
  <c r="N9" i="107"/>
  <c r="E25" i="117"/>
  <c r="N9" i="100"/>
  <c r="E18" i="117"/>
  <c r="N9" i="106"/>
  <c r="E24" i="117"/>
  <c r="B24" i="38"/>
  <c r="C24" i="38"/>
  <c r="D24" i="38"/>
  <c r="H24" i="38"/>
  <c r="C43" i="117"/>
  <c r="N45" i="102" l="1"/>
  <c r="G20" i="117" s="1"/>
  <c r="G31" i="2" s="1"/>
  <c r="I26" i="117"/>
  <c r="D11" i="117" s="1"/>
  <c r="H26" i="117"/>
  <c r="F31" i="2"/>
  <c r="F26" i="117"/>
  <c r="G26" i="117"/>
  <c r="A25" i="117"/>
  <c r="B25" i="117" s="1"/>
  <c r="B46" i="2" s="1"/>
  <c r="E46" i="2"/>
  <c r="A46" i="2" s="1"/>
  <c r="A24" i="117"/>
  <c r="B24" i="117" s="1"/>
  <c r="B43" i="2" s="1"/>
  <c r="E43" i="2"/>
  <c r="A43" i="2" s="1"/>
  <c r="A21" i="117"/>
  <c r="B21" i="117" s="1"/>
  <c r="B34" i="2" s="1"/>
  <c r="E34" i="2"/>
  <c r="A34" i="2" s="1"/>
  <c r="A18" i="117"/>
  <c r="B18" i="117" s="1"/>
  <c r="B25" i="2" s="1"/>
  <c r="E25" i="2"/>
  <c r="A25" i="2" s="1"/>
  <c r="C34" i="98"/>
  <c r="C41" i="100"/>
  <c r="C41" i="101"/>
  <c r="C56" i="102"/>
  <c r="C37" i="103"/>
  <c r="C35" i="104"/>
  <c r="C75" i="105"/>
  <c r="C36" i="97"/>
  <c r="C82" i="106"/>
  <c r="C98" i="99"/>
  <c r="C63" i="107"/>
  <c r="C2" i="39"/>
  <c r="C16" i="34" s="1"/>
  <c r="D1" i="39"/>
  <c r="C2" i="40"/>
  <c r="D1" i="40"/>
  <c r="C2" i="41"/>
  <c r="D1" i="41"/>
  <c r="C2" i="42"/>
  <c r="D1" i="42"/>
  <c r="C2" i="45"/>
  <c r="D1" i="45"/>
  <c r="C2" i="43"/>
  <c r="D1" i="43"/>
  <c r="C2" i="6"/>
  <c r="D1" i="6"/>
  <c r="C2" i="46"/>
  <c r="D1" i="46"/>
  <c r="C2" i="47"/>
  <c r="D1" i="47"/>
  <c r="C2" i="48"/>
  <c r="D1" i="48"/>
  <c r="C2" i="9"/>
  <c r="D1" i="9"/>
  <c r="C2" i="49"/>
  <c r="D1" i="49"/>
  <c r="C2" i="51"/>
  <c r="D1" i="51"/>
  <c r="C2" i="52"/>
  <c r="D1" i="52"/>
  <c r="C2" i="95"/>
  <c r="D1" i="95"/>
  <c r="C2" i="96"/>
  <c r="D1" i="96"/>
  <c r="C2" i="93"/>
  <c r="D1" i="93"/>
  <c r="C2" i="94"/>
  <c r="D1" i="94"/>
  <c r="C2" i="91"/>
  <c r="D1" i="91"/>
  <c r="C2" i="92"/>
  <c r="D1" i="92"/>
  <c r="D1" i="3"/>
  <c r="D1" i="38"/>
  <c r="C2" i="3"/>
  <c r="C2" i="38"/>
  <c r="P10" i="3"/>
  <c r="P10" i="38"/>
  <c r="P10" i="4"/>
  <c r="P10" i="39"/>
  <c r="P10" i="40"/>
  <c r="P10" i="5"/>
  <c r="P10" i="41"/>
  <c r="P10" i="42"/>
  <c r="P10" i="44"/>
  <c r="P10" i="6"/>
  <c r="P10" i="43"/>
  <c r="P10" i="7"/>
  <c r="P10" i="45"/>
  <c r="P10" i="46"/>
  <c r="P10" i="8"/>
  <c r="P10" i="47"/>
  <c r="P10" i="48"/>
  <c r="P10" i="50"/>
  <c r="P10" i="9"/>
  <c r="P10" i="49"/>
  <c r="P10" i="10"/>
  <c r="P10" i="51"/>
  <c r="P10" i="52"/>
  <c r="P10" i="11"/>
  <c r="P10" i="95"/>
  <c r="P10" i="96"/>
  <c r="P10" i="12"/>
  <c r="P10" i="93"/>
  <c r="P10" i="94"/>
  <c r="P10" i="13"/>
  <c r="P10" i="91"/>
  <c r="P10" i="92"/>
  <c r="P10" i="37"/>
  <c r="C43" i="36"/>
  <c r="C43" i="34"/>
  <c r="C40" i="36"/>
  <c r="C40" i="34"/>
  <c r="C35" i="36"/>
  <c r="C28" i="38" s="1"/>
  <c r="C35" i="34"/>
  <c r="A61" i="2"/>
  <c r="C66" i="34"/>
  <c r="C66" i="36"/>
  <c r="C31" i="4" l="1"/>
  <c r="C95" i="5"/>
  <c r="C33" i="38"/>
  <c r="A38" i="34"/>
  <c r="A38" i="117"/>
  <c r="C15" i="34"/>
  <c r="C15" i="2" s="1"/>
  <c r="C34" i="39"/>
  <c r="C98" i="5"/>
  <c r="C37" i="50"/>
  <c r="C56" i="8"/>
  <c r="C41" i="44"/>
  <c r="C35" i="10"/>
  <c r="C34" i="4"/>
  <c r="C41" i="7"/>
  <c r="C75" i="11"/>
  <c r="C82" i="12"/>
  <c r="C36" i="37"/>
  <c r="C41" i="43"/>
  <c r="C35" i="52"/>
  <c r="C98" i="41"/>
  <c r="C37" i="9"/>
  <c r="C63" i="91"/>
  <c r="C63" i="13"/>
  <c r="C75" i="96"/>
  <c r="C35" i="51"/>
  <c r="C41" i="46"/>
  <c r="C41" i="6"/>
  <c r="C36" i="38"/>
  <c r="C82" i="94"/>
  <c r="C75" i="95"/>
  <c r="C56" i="48"/>
  <c r="C41" i="45"/>
  <c r="C34" i="40"/>
  <c r="C36" i="3"/>
  <c r="C63" i="92"/>
  <c r="C82" i="93"/>
  <c r="C37" i="49"/>
  <c r="C56" i="47"/>
  <c r="C98" i="42"/>
  <c r="C53" i="48"/>
  <c r="C33" i="3"/>
  <c r="C79" i="94"/>
  <c r="C38" i="45"/>
  <c r="C72" i="95"/>
  <c r="C38" i="44"/>
  <c r="C32" i="10"/>
  <c r="C31" i="40"/>
  <c r="C60" i="92"/>
  <c r="C79" i="93"/>
  <c r="C72" i="11"/>
  <c r="C34" i="49"/>
  <c r="C53" i="47"/>
  <c r="C38" i="7"/>
  <c r="C95" i="42"/>
  <c r="C31" i="39"/>
  <c r="C60" i="91"/>
  <c r="C79" i="12"/>
  <c r="C32" i="52"/>
  <c r="C34" i="9"/>
  <c r="C53" i="8"/>
  <c r="C38" i="43"/>
  <c r="C95" i="41"/>
  <c r="C33" i="37"/>
  <c r="C60" i="13"/>
  <c r="C72" i="96"/>
  <c r="C32" i="51"/>
  <c r="C34" i="50"/>
  <c r="C38" i="46"/>
  <c r="C38" i="6"/>
  <c r="C74" i="94"/>
  <c r="C67" i="95"/>
  <c r="C27" i="10"/>
  <c r="C48" i="48"/>
  <c r="C33" i="45"/>
  <c r="C33" i="44"/>
  <c r="C26" i="40"/>
  <c r="C28" i="3"/>
  <c r="C55" i="92"/>
  <c r="C74" i="93"/>
  <c r="C67" i="11"/>
  <c r="C29" i="49"/>
  <c r="C48" i="47"/>
  <c r="C33" i="7"/>
  <c r="C90" i="42"/>
  <c r="C26" i="39"/>
  <c r="C55" i="91"/>
  <c r="C74" i="12"/>
  <c r="C27" i="52"/>
  <c r="C29" i="9"/>
  <c r="C48" i="8"/>
  <c r="C33" i="43"/>
  <c r="C90" i="41"/>
  <c r="C26" i="4"/>
  <c r="C28" i="37"/>
  <c r="C55" i="13"/>
  <c r="C67" i="96"/>
  <c r="C27" i="51"/>
  <c r="C29" i="50"/>
  <c r="C33" i="46"/>
  <c r="C33" i="6"/>
  <c r="C90" i="5"/>
  <c r="B15" i="51"/>
  <c r="C15" i="51"/>
  <c r="D15" i="51"/>
  <c r="B22" i="51"/>
  <c r="C22" i="51"/>
  <c r="D22" i="51"/>
  <c r="B18" i="51"/>
  <c r="C18" i="51"/>
  <c r="D18" i="51"/>
  <c r="C21" i="51"/>
  <c r="D21" i="51"/>
  <c r="B21" i="51"/>
  <c r="C17" i="51"/>
  <c r="D17" i="51"/>
  <c r="B17" i="51"/>
  <c r="D20" i="51"/>
  <c r="B20" i="51"/>
  <c r="C20" i="51"/>
  <c r="D16" i="51"/>
  <c r="B16" i="51"/>
  <c r="C16" i="51"/>
  <c r="B23" i="51"/>
  <c r="C23" i="51"/>
  <c r="D23" i="51"/>
  <c r="B19" i="51"/>
  <c r="C19" i="51"/>
  <c r="D19" i="51"/>
  <c r="D14" i="51"/>
  <c r="C14" i="51"/>
  <c r="B14" i="51"/>
  <c r="D15" i="9"/>
  <c r="C15" i="9"/>
  <c r="B15" i="9"/>
  <c r="H14" i="38"/>
  <c r="D14" i="38"/>
  <c r="C14" i="38"/>
  <c r="D14" i="40"/>
  <c r="B14" i="38"/>
  <c r="C14" i="40"/>
  <c r="D14" i="42"/>
  <c r="B14" i="40"/>
  <c r="D14" i="43"/>
  <c r="B14" i="42"/>
  <c r="C14" i="42"/>
  <c r="C14" i="43"/>
  <c r="B14" i="43"/>
  <c r="D14" i="46"/>
  <c r="C14" i="46"/>
  <c r="B14" i="46"/>
  <c r="D14" i="48"/>
  <c r="C14" i="48"/>
  <c r="D14" i="49"/>
  <c r="B14" i="48"/>
  <c r="C14" i="49"/>
  <c r="B14" i="49"/>
  <c r="C14" i="52"/>
  <c r="D14" i="96"/>
  <c r="B14" i="52"/>
  <c r="D14" i="52"/>
  <c r="C14" i="96"/>
  <c r="D14" i="94"/>
  <c r="B14" i="96"/>
  <c r="C14" i="94"/>
  <c r="D14" i="92"/>
  <c r="B14" i="94"/>
  <c r="C14" i="92"/>
  <c r="B14" i="92"/>
  <c r="L14" i="38"/>
  <c r="N24" i="38"/>
  <c r="N14" i="38"/>
  <c r="L24" i="38"/>
  <c r="O24" i="38"/>
  <c r="M24" i="38"/>
  <c r="O14" i="38"/>
  <c r="M14" i="38"/>
  <c r="A38" i="36"/>
  <c r="A19" i="33"/>
  <c r="A19" i="35"/>
  <c r="B31" i="35"/>
  <c r="B19" i="35"/>
  <c r="A36" i="35"/>
  <c r="B34" i="35"/>
  <c r="B19" i="33"/>
  <c r="B34" i="33"/>
  <c r="B31" i="33"/>
  <c r="A36" i="33"/>
  <c r="A36" i="101" l="1"/>
  <c r="A32" i="103"/>
  <c r="A51" i="102"/>
  <c r="A30" i="104"/>
  <c r="A70" i="105"/>
  <c r="A93" i="99"/>
  <c r="A29" i="98"/>
  <c r="A31" i="97"/>
  <c r="A58" i="107"/>
  <c r="A77" i="106"/>
  <c r="A36" i="100"/>
  <c r="A29" i="4"/>
  <c r="A93" i="41"/>
  <c r="A36" i="43"/>
  <c r="A51" i="8"/>
  <c r="A32" i="9"/>
  <c r="A30" i="52"/>
  <c r="A77" i="12"/>
  <c r="A58" i="91"/>
  <c r="A29" i="39"/>
  <c r="A93" i="42"/>
  <c r="A36" i="7"/>
  <c r="A51" i="47"/>
  <c r="A32" i="49"/>
  <c r="A70" i="11"/>
  <c r="A77" i="93"/>
  <c r="A58" i="92"/>
  <c r="A31" i="3"/>
  <c r="A29" i="40"/>
  <c r="A36" i="44"/>
  <c r="A36" i="45"/>
  <c r="A51" i="48"/>
  <c r="A30" i="10"/>
  <c r="A70" i="95"/>
  <c r="A77" i="94"/>
  <c r="A31" i="38"/>
  <c r="A93" i="5"/>
  <c r="A36" i="6"/>
  <c r="A36" i="46"/>
  <c r="A32" i="50"/>
  <c r="A30" i="51"/>
  <c r="A70" i="96"/>
  <c r="A58" i="13"/>
  <c r="A31" i="37"/>
  <c r="K18" i="37"/>
  <c r="P16" i="37"/>
  <c r="L25" i="37"/>
  <c r="K20" i="37"/>
  <c r="N25" i="37"/>
  <c r="K21" i="37"/>
  <c r="P19" i="37"/>
  <c r="P21" i="37"/>
  <c r="P17" i="37"/>
  <c r="P22" i="37"/>
  <c r="P18" i="37"/>
  <c r="K19" i="37"/>
  <c r="K17" i="37"/>
  <c r="K22" i="37"/>
  <c r="M25" i="37"/>
  <c r="P14" i="37"/>
  <c r="K23" i="37"/>
  <c r="P15" i="37"/>
  <c r="K24" i="37"/>
  <c r="K24" i="38" s="1"/>
  <c r="O25" i="37"/>
  <c r="P20" i="37"/>
  <c r="K14" i="37"/>
  <c r="K14" i="38" s="1"/>
  <c r="P23" i="37"/>
  <c r="K15" i="37"/>
  <c r="P24" i="37"/>
  <c r="P24" i="38" s="1"/>
  <c r="K16" i="37"/>
  <c r="C19" i="36"/>
  <c r="P14" i="38" l="1"/>
  <c r="A14" i="38" s="1"/>
  <c r="P25" i="37"/>
  <c r="A16" i="97"/>
  <c r="A19" i="97"/>
  <c r="A22" i="97"/>
  <c r="A20" i="97"/>
  <c r="A23" i="97"/>
  <c r="A21" i="97"/>
  <c r="A17" i="97"/>
  <c r="A24" i="97"/>
  <c r="A18" i="97"/>
  <c r="A15" i="97"/>
  <c r="P25" i="97"/>
  <c r="N9" i="37"/>
  <c r="B15" i="91"/>
  <c r="C15" i="91"/>
  <c r="D15" i="91"/>
  <c r="B16" i="91"/>
  <c r="C16" i="91"/>
  <c r="D16" i="91"/>
  <c r="B17" i="91"/>
  <c r="C17" i="91"/>
  <c r="D17" i="91"/>
  <c r="B18" i="91"/>
  <c r="C18" i="91"/>
  <c r="D18" i="91"/>
  <c r="B19" i="91"/>
  <c r="C19" i="91"/>
  <c r="D19" i="91"/>
  <c r="B20" i="91"/>
  <c r="C20" i="91"/>
  <c r="D20" i="91"/>
  <c r="B21" i="91"/>
  <c r="C21" i="91"/>
  <c r="D21" i="91"/>
  <c r="B22" i="91"/>
  <c r="C22" i="91"/>
  <c r="D22" i="91"/>
  <c r="B23" i="91"/>
  <c r="C23" i="91"/>
  <c r="D23" i="91"/>
  <c r="B24" i="91"/>
  <c r="C24" i="91"/>
  <c r="D24" i="91"/>
  <c r="B25" i="91"/>
  <c r="C25" i="91"/>
  <c r="D25" i="91"/>
  <c r="B26" i="91"/>
  <c r="C26" i="91"/>
  <c r="D26" i="91"/>
  <c r="B27" i="91"/>
  <c r="C27" i="91"/>
  <c r="D27" i="91"/>
  <c r="B28" i="91"/>
  <c r="C28" i="91"/>
  <c r="D28" i="91"/>
  <c r="B29" i="91"/>
  <c r="C29" i="91"/>
  <c r="D29" i="91"/>
  <c r="B30" i="91"/>
  <c r="C30" i="91"/>
  <c r="D30" i="91"/>
  <c r="B31" i="91"/>
  <c r="C31" i="91"/>
  <c r="D31" i="91"/>
  <c r="B32" i="91"/>
  <c r="C32" i="91"/>
  <c r="D32" i="91"/>
  <c r="B33" i="91"/>
  <c r="C33" i="91"/>
  <c r="D33" i="91"/>
  <c r="B34" i="91"/>
  <c r="C34" i="91"/>
  <c r="D34" i="91"/>
  <c r="B35" i="91"/>
  <c r="C35" i="91"/>
  <c r="D35" i="91"/>
  <c r="B36" i="91"/>
  <c r="C36" i="91"/>
  <c r="D36" i="91"/>
  <c r="B37" i="91"/>
  <c r="C37" i="91"/>
  <c r="D37" i="91"/>
  <c r="B38" i="91"/>
  <c r="C38" i="91"/>
  <c r="D38" i="91"/>
  <c r="B39" i="91"/>
  <c r="C39" i="91"/>
  <c r="D39" i="91"/>
  <c r="B40" i="91"/>
  <c r="C40" i="91"/>
  <c r="D40" i="91"/>
  <c r="B41" i="91"/>
  <c r="C41" i="91"/>
  <c r="D41" i="91"/>
  <c r="B42" i="91"/>
  <c r="C42" i="91"/>
  <c r="D42" i="91"/>
  <c r="B43" i="91"/>
  <c r="C43" i="91"/>
  <c r="D43" i="91"/>
  <c r="B44" i="91"/>
  <c r="C44" i="91"/>
  <c r="D44" i="91"/>
  <c r="B45" i="91"/>
  <c r="C45" i="91"/>
  <c r="D45" i="91"/>
  <c r="B46" i="91"/>
  <c r="C46" i="91"/>
  <c r="D46" i="91"/>
  <c r="B47" i="91"/>
  <c r="C47" i="91"/>
  <c r="D47" i="91"/>
  <c r="B48" i="91"/>
  <c r="C48" i="91"/>
  <c r="D48" i="91"/>
  <c r="B49" i="91"/>
  <c r="C49" i="91"/>
  <c r="D49" i="91"/>
  <c r="B50" i="91"/>
  <c r="C50" i="91"/>
  <c r="D50" i="91"/>
  <c r="B51" i="91"/>
  <c r="C51" i="91"/>
  <c r="D51" i="91"/>
  <c r="B14" i="91"/>
  <c r="C14" i="91"/>
  <c r="D14" i="91"/>
  <c r="B15" i="93"/>
  <c r="C15" i="93"/>
  <c r="D15" i="93"/>
  <c r="B16" i="93"/>
  <c r="C16" i="93"/>
  <c r="D16" i="93"/>
  <c r="B17" i="93"/>
  <c r="C17" i="93"/>
  <c r="D17" i="93"/>
  <c r="B18" i="93"/>
  <c r="C18" i="93"/>
  <c r="D18" i="93"/>
  <c r="B19" i="93"/>
  <c r="C19" i="93"/>
  <c r="D19" i="93"/>
  <c r="B20" i="93"/>
  <c r="C20" i="93"/>
  <c r="D20" i="93"/>
  <c r="B21" i="93"/>
  <c r="C21" i="93"/>
  <c r="D21" i="93"/>
  <c r="B22" i="93"/>
  <c r="C22" i="93"/>
  <c r="D22" i="93"/>
  <c r="B23" i="93"/>
  <c r="C23" i="93"/>
  <c r="D23" i="93"/>
  <c r="B24" i="93"/>
  <c r="C24" i="93"/>
  <c r="D24" i="93"/>
  <c r="B25" i="93"/>
  <c r="C25" i="93"/>
  <c r="D25" i="93"/>
  <c r="B26" i="93"/>
  <c r="C26" i="93"/>
  <c r="D26" i="93"/>
  <c r="B27" i="93"/>
  <c r="C27" i="93"/>
  <c r="D27" i="93"/>
  <c r="B28" i="93"/>
  <c r="C28" i="93"/>
  <c r="D28" i="93"/>
  <c r="B29" i="93"/>
  <c r="C29" i="93"/>
  <c r="D29" i="93"/>
  <c r="B30" i="93"/>
  <c r="C30" i="93"/>
  <c r="D30" i="93"/>
  <c r="B31" i="93"/>
  <c r="C31" i="93"/>
  <c r="D31" i="93"/>
  <c r="B32" i="93"/>
  <c r="C32" i="93"/>
  <c r="D32" i="93"/>
  <c r="B33" i="93"/>
  <c r="C33" i="93"/>
  <c r="D33" i="93"/>
  <c r="B34" i="93"/>
  <c r="C34" i="93"/>
  <c r="D34" i="93"/>
  <c r="B35" i="93"/>
  <c r="C35" i="93"/>
  <c r="D35" i="93"/>
  <c r="B36" i="93"/>
  <c r="C36" i="93"/>
  <c r="D36" i="93"/>
  <c r="B37" i="93"/>
  <c r="C37" i="93"/>
  <c r="D37" i="93"/>
  <c r="B38" i="93"/>
  <c r="C38" i="93"/>
  <c r="D38" i="93"/>
  <c r="B39" i="93"/>
  <c r="C39" i="93"/>
  <c r="D39" i="93"/>
  <c r="B40" i="93"/>
  <c r="C40" i="93"/>
  <c r="D40" i="93"/>
  <c r="B41" i="93"/>
  <c r="C41" i="93"/>
  <c r="D41" i="93"/>
  <c r="B42" i="93"/>
  <c r="C42" i="93"/>
  <c r="D42" i="93"/>
  <c r="B43" i="93"/>
  <c r="C43" i="93"/>
  <c r="D43" i="93"/>
  <c r="B44" i="93"/>
  <c r="C44" i="93"/>
  <c r="D44" i="93"/>
  <c r="B45" i="93"/>
  <c r="C45" i="93"/>
  <c r="D45" i="93"/>
  <c r="B46" i="93"/>
  <c r="C46" i="93"/>
  <c r="D46" i="93"/>
  <c r="B47" i="93"/>
  <c r="C47" i="93"/>
  <c r="D47" i="93"/>
  <c r="B48" i="93"/>
  <c r="C48" i="93"/>
  <c r="D48" i="93"/>
  <c r="B49" i="93"/>
  <c r="C49" i="93"/>
  <c r="D49" i="93"/>
  <c r="B50" i="93"/>
  <c r="C50" i="93"/>
  <c r="D50" i="93"/>
  <c r="B51" i="93"/>
  <c r="C51" i="93"/>
  <c r="D51" i="93"/>
  <c r="B52" i="93"/>
  <c r="C52" i="93"/>
  <c r="D52" i="93"/>
  <c r="B53" i="93"/>
  <c r="C53" i="93"/>
  <c r="D53" i="93"/>
  <c r="B54" i="93"/>
  <c r="C54" i="93"/>
  <c r="D54" i="93"/>
  <c r="B55" i="93"/>
  <c r="C55" i="93"/>
  <c r="D55" i="93"/>
  <c r="B56" i="93"/>
  <c r="C56" i="93"/>
  <c r="D56" i="93"/>
  <c r="B57" i="93"/>
  <c r="C57" i="93"/>
  <c r="D57" i="93"/>
  <c r="B58" i="93"/>
  <c r="C58" i="93"/>
  <c r="D58" i="93"/>
  <c r="B59" i="93"/>
  <c r="C59" i="93"/>
  <c r="D59" i="93"/>
  <c r="B60" i="93"/>
  <c r="C60" i="93"/>
  <c r="D60" i="93"/>
  <c r="B61" i="93"/>
  <c r="C61" i="93"/>
  <c r="D61" i="93"/>
  <c r="B62" i="93"/>
  <c r="C62" i="93"/>
  <c r="D62" i="93"/>
  <c r="B63" i="93"/>
  <c r="C63" i="93"/>
  <c r="D63" i="93"/>
  <c r="B64" i="93"/>
  <c r="C64" i="93"/>
  <c r="D64" i="93"/>
  <c r="B65" i="93"/>
  <c r="C65" i="93"/>
  <c r="D65" i="93"/>
  <c r="B66" i="93"/>
  <c r="C66" i="93"/>
  <c r="D66" i="93"/>
  <c r="B67" i="93"/>
  <c r="C67" i="93"/>
  <c r="D67" i="93"/>
  <c r="B68" i="93"/>
  <c r="C68" i="93"/>
  <c r="D68" i="93"/>
  <c r="B69" i="93"/>
  <c r="C69" i="93"/>
  <c r="D69" i="93"/>
  <c r="H69" i="93"/>
  <c r="B70" i="93"/>
  <c r="C70" i="93"/>
  <c r="D70" i="93"/>
  <c r="H70" i="93"/>
  <c r="B14" i="93"/>
  <c r="C14" i="93"/>
  <c r="D14" i="93"/>
  <c r="B15" i="95"/>
  <c r="C15" i="95"/>
  <c r="D15" i="95"/>
  <c r="B16" i="95"/>
  <c r="C16" i="95"/>
  <c r="D16" i="95"/>
  <c r="B17" i="95"/>
  <c r="C17" i="95"/>
  <c r="D17" i="95"/>
  <c r="B18" i="95"/>
  <c r="C18" i="95"/>
  <c r="D18" i="95"/>
  <c r="B19" i="95"/>
  <c r="C19" i="95"/>
  <c r="D19" i="95"/>
  <c r="B20" i="95"/>
  <c r="C20" i="95"/>
  <c r="D20" i="95"/>
  <c r="B21" i="95"/>
  <c r="C21" i="95"/>
  <c r="D21" i="95"/>
  <c r="B22" i="95"/>
  <c r="C22" i="95"/>
  <c r="D22" i="95"/>
  <c r="B23" i="95"/>
  <c r="C23" i="95"/>
  <c r="D23" i="95"/>
  <c r="B24" i="95"/>
  <c r="C24" i="95"/>
  <c r="D24" i="95"/>
  <c r="B25" i="95"/>
  <c r="C25" i="95"/>
  <c r="D25" i="95"/>
  <c r="B26" i="95"/>
  <c r="C26" i="95"/>
  <c r="D26" i="95"/>
  <c r="B27" i="95"/>
  <c r="C27" i="95"/>
  <c r="D27" i="95"/>
  <c r="B28" i="95"/>
  <c r="C28" i="95"/>
  <c r="D28" i="95"/>
  <c r="B29" i="95"/>
  <c r="C29" i="95"/>
  <c r="D29" i="95"/>
  <c r="B30" i="95"/>
  <c r="C30" i="95"/>
  <c r="D30" i="95"/>
  <c r="B31" i="95"/>
  <c r="C31" i="95"/>
  <c r="D31" i="95"/>
  <c r="B32" i="95"/>
  <c r="C32" i="95"/>
  <c r="D32" i="95"/>
  <c r="B33" i="95"/>
  <c r="C33" i="95"/>
  <c r="D33" i="95"/>
  <c r="B34" i="95"/>
  <c r="C34" i="95"/>
  <c r="D34" i="95"/>
  <c r="B35" i="95"/>
  <c r="C35" i="95"/>
  <c r="D35" i="95"/>
  <c r="B36" i="95"/>
  <c r="C36" i="95"/>
  <c r="D36" i="95"/>
  <c r="B37" i="95"/>
  <c r="C37" i="95"/>
  <c r="D37" i="95"/>
  <c r="B38" i="95"/>
  <c r="C38" i="95"/>
  <c r="D38" i="95"/>
  <c r="B39" i="95"/>
  <c r="C39" i="95"/>
  <c r="D39" i="95"/>
  <c r="B40" i="95"/>
  <c r="C40" i="95"/>
  <c r="D40" i="95"/>
  <c r="B41" i="95"/>
  <c r="C41" i="95"/>
  <c r="D41" i="95"/>
  <c r="B42" i="95"/>
  <c r="C42" i="95"/>
  <c r="D42" i="95"/>
  <c r="B43" i="95"/>
  <c r="C43" i="95"/>
  <c r="D43" i="95"/>
  <c r="B44" i="95"/>
  <c r="C44" i="95"/>
  <c r="D44" i="95"/>
  <c r="B45" i="95"/>
  <c r="C45" i="95"/>
  <c r="D45" i="95"/>
  <c r="B46" i="95"/>
  <c r="C46" i="95"/>
  <c r="D46" i="95"/>
  <c r="B47" i="95"/>
  <c r="C47" i="95"/>
  <c r="D47" i="95"/>
  <c r="B48" i="95"/>
  <c r="C48" i="95"/>
  <c r="D48" i="95"/>
  <c r="B49" i="95"/>
  <c r="C49" i="95"/>
  <c r="D49" i="95"/>
  <c r="B50" i="95"/>
  <c r="C50" i="95"/>
  <c r="D50" i="95"/>
  <c r="B51" i="95"/>
  <c r="C51" i="95"/>
  <c r="D51" i="95"/>
  <c r="B52" i="95"/>
  <c r="C52" i="95"/>
  <c r="D52" i="95"/>
  <c r="B53" i="95"/>
  <c r="C53" i="95"/>
  <c r="D53" i="95"/>
  <c r="B54" i="95"/>
  <c r="C54" i="95"/>
  <c r="D54" i="95"/>
  <c r="B55" i="95"/>
  <c r="C55" i="95"/>
  <c r="D55" i="95"/>
  <c r="B56" i="95"/>
  <c r="C56" i="95"/>
  <c r="D56" i="95"/>
  <c r="B57" i="95"/>
  <c r="C57" i="95"/>
  <c r="D57" i="95"/>
  <c r="B58" i="95"/>
  <c r="C58" i="95"/>
  <c r="D58" i="95"/>
  <c r="B59" i="95"/>
  <c r="C59" i="95"/>
  <c r="D59" i="95"/>
  <c r="B60" i="95"/>
  <c r="C60" i="95"/>
  <c r="D60" i="95"/>
  <c r="B61" i="95"/>
  <c r="C61" i="95"/>
  <c r="D61" i="95"/>
  <c r="B62" i="95"/>
  <c r="C62" i="95"/>
  <c r="D62" i="95"/>
  <c r="B63" i="95"/>
  <c r="C63" i="95"/>
  <c r="D63" i="95"/>
  <c r="B14" i="95"/>
  <c r="C14" i="95"/>
  <c r="D14" i="95"/>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14" i="9"/>
  <c r="C14" i="9"/>
  <c r="D14" i="9"/>
  <c r="B15" i="47"/>
  <c r="C15" i="47"/>
  <c r="D15" i="47"/>
  <c r="B42" i="47"/>
  <c r="C42" i="47"/>
  <c r="D42" i="47"/>
  <c r="B43" i="47"/>
  <c r="C43" i="47"/>
  <c r="D43" i="47"/>
  <c r="B44" i="47"/>
  <c r="C44" i="47"/>
  <c r="D44" i="47"/>
  <c r="B14" i="47"/>
  <c r="C14" i="47"/>
  <c r="D14" i="47"/>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14" i="45"/>
  <c r="C14" i="45"/>
  <c r="D14" i="45"/>
  <c r="B15" i="6"/>
  <c r="C15" i="6"/>
  <c r="D15" i="6"/>
  <c r="B29" i="6"/>
  <c r="C29" i="6"/>
  <c r="D29" i="6"/>
  <c r="B14" i="6"/>
  <c r="C14" i="6"/>
  <c r="D14" i="6"/>
  <c r="C25" i="36"/>
  <c r="C47" i="2" s="1"/>
  <c r="C24" i="36"/>
  <c r="C44" i="2" s="1"/>
  <c r="C23" i="36"/>
  <c r="C41" i="2" s="1"/>
  <c r="C22" i="36"/>
  <c r="C38" i="2" s="1"/>
  <c r="C21" i="36"/>
  <c r="C35" i="2" s="1"/>
  <c r="C20" i="36"/>
  <c r="C32" i="2" s="1"/>
  <c r="C18" i="36"/>
  <c r="C26" i="2" s="1"/>
  <c r="C17" i="36"/>
  <c r="C23" i="2" s="1"/>
  <c r="C16" i="36"/>
  <c r="C20" i="2" s="1"/>
  <c r="C15" i="36"/>
  <c r="C17" i="2" s="1"/>
  <c r="C25" i="34"/>
  <c r="C45" i="2" s="1"/>
  <c r="C24" i="34"/>
  <c r="C42" i="2" s="1"/>
  <c r="C23" i="34"/>
  <c r="C39" i="2" s="1"/>
  <c r="C22" i="34"/>
  <c r="C36" i="2" s="1"/>
  <c r="C21" i="34"/>
  <c r="C33" i="2" s="1"/>
  <c r="C20" i="34"/>
  <c r="C30" i="2" s="1"/>
  <c r="C19" i="34"/>
  <c r="C27" i="2" s="1"/>
  <c r="C18" i="34"/>
  <c r="C24" i="2" s="1"/>
  <c r="C17" i="34"/>
  <c r="C21" i="2" s="1"/>
  <c r="C18" i="2"/>
  <c r="C29" i="2"/>
  <c r="D28" i="36"/>
  <c r="D29" i="36"/>
  <c r="D28" i="34"/>
  <c r="D29" i="34"/>
  <c r="D27" i="36"/>
  <c r="D27" i="34"/>
  <c r="H24" i="9"/>
  <c r="H22" i="9"/>
  <c r="H20" i="49"/>
  <c r="B15" i="41"/>
  <c r="C15" i="41"/>
  <c r="D15" i="41"/>
  <c r="B86" i="41"/>
  <c r="C86" i="41"/>
  <c r="D86" i="41"/>
  <c r="H86" i="41"/>
  <c r="B14" i="41"/>
  <c r="C14" i="41"/>
  <c r="D14" i="41"/>
  <c r="B85" i="42"/>
  <c r="C85" i="42"/>
  <c r="D85" i="42"/>
  <c r="H85" i="42"/>
  <c r="B86" i="42"/>
  <c r="C86" i="42"/>
  <c r="D86" i="42"/>
  <c r="H86" i="42"/>
  <c r="B15" i="42"/>
  <c r="C15" i="42"/>
  <c r="D15" i="42"/>
  <c r="B16" i="43"/>
  <c r="C16" i="43"/>
  <c r="D16" i="43"/>
  <c r="B29" i="43"/>
  <c r="C29" i="43"/>
  <c r="D29" i="43"/>
  <c r="B15" i="43"/>
  <c r="C15" i="43"/>
  <c r="D15" i="43"/>
  <c r="B16" i="46"/>
  <c r="C16" i="46"/>
  <c r="D16" i="46"/>
  <c r="B17" i="46"/>
  <c r="C17" i="46"/>
  <c r="D17" i="46"/>
  <c r="B18" i="46"/>
  <c r="C18" i="46"/>
  <c r="D18" i="46"/>
  <c r="B19" i="46"/>
  <c r="C19" i="46"/>
  <c r="D19" i="46"/>
  <c r="B20" i="46"/>
  <c r="C20" i="46"/>
  <c r="D20" i="46"/>
  <c r="B21" i="46"/>
  <c r="C21" i="46"/>
  <c r="D21" i="46"/>
  <c r="B22" i="46"/>
  <c r="C22" i="46"/>
  <c r="D22" i="46"/>
  <c r="B23" i="46"/>
  <c r="C23" i="46"/>
  <c r="D23" i="46"/>
  <c r="B24" i="46"/>
  <c r="C24" i="46"/>
  <c r="D24" i="46"/>
  <c r="B25" i="46"/>
  <c r="C25" i="46"/>
  <c r="D25" i="46"/>
  <c r="B26" i="46"/>
  <c r="C26" i="46"/>
  <c r="D26" i="46"/>
  <c r="B27" i="46"/>
  <c r="C27" i="46"/>
  <c r="D27" i="46"/>
  <c r="B28" i="46"/>
  <c r="C28" i="46"/>
  <c r="D28" i="46"/>
  <c r="B29" i="46"/>
  <c r="C29" i="46"/>
  <c r="D29" i="46"/>
  <c r="B15" i="46"/>
  <c r="C15" i="46"/>
  <c r="D15" i="46"/>
  <c r="B16" i="48"/>
  <c r="C16" i="48"/>
  <c r="D16" i="48"/>
  <c r="B42" i="48"/>
  <c r="C42" i="48"/>
  <c r="D42" i="48"/>
  <c r="B43" i="48"/>
  <c r="C43" i="48"/>
  <c r="D43" i="48"/>
  <c r="B44" i="48"/>
  <c r="C44" i="48"/>
  <c r="D44" i="48"/>
  <c r="B15" i="48"/>
  <c r="C15" i="48"/>
  <c r="D15" i="48"/>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15" i="49"/>
  <c r="C15" i="49"/>
  <c r="D15" i="49"/>
  <c r="B16" i="52"/>
  <c r="C16" i="52"/>
  <c r="D16" i="52"/>
  <c r="B17" i="52"/>
  <c r="C17" i="52"/>
  <c r="D17" i="52"/>
  <c r="B18" i="52"/>
  <c r="C18" i="52"/>
  <c r="D18" i="52"/>
  <c r="B19" i="52"/>
  <c r="C19" i="52"/>
  <c r="D19" i="52"/>
  <c r="B20" i="52"/>
  <c r="C20" i="52"/>
  <c r="D20" i="52"/>
  <c r="B21" i="52"/>
  <c r="C21" i="52"/>
  <c r="D21" i="52"/>
  <c r="B22" i="52"/>
  <c r="C22" i="52"/>
  <c r="D22" i="52"/>
  <c r="B23" i="52"/>
  <c r="C23" i="52"/>
  <c r="D23" i="52"/>
  <c r="B15" i="52"/>
  <c r="C15" i="52"/>
  <c r="D15" i="52"/>
  <c r="B16" i="96"/>
  <c r="C16" i="96"/>
  <c r="D16" i="96"/>
  <c r="B17" i="96"/>
  <c r="C17" i="96"/>
  <c r="D17" i="96"/>
  <c r="B18" i="96"/>
  <c r="C18" i="96"/>
  <c r="D18" i="96"/>
  <c r="B19" i="96"/>
  <c r="C19" i="96"/>
  <c r="D19" i="96"/>
  <c r="B20" i="96"/>
  <c r="C20" i="96"/>
  <c r="D20" i="96"/>
  <c r="B21" i="96"/>
  <c r="C21" i="96"/>
  <c r="D21" i="96"/>
  <c r="B22" i="96"/>
  <c r="C22" i="96"/>
  <c r="D22" i="96"/>
  <c r="B23" i="96"/>
  <c r="C23" i="96"/>
  <c r="D23" i="96"/>
  <c r="B24" i="96"/>
  <c r="C24" i="96"/>
  <c r="D24" i="96"/>
  <c r="B25" i="96"/>
  <c r="C25" i="96"/>
  <c r="D25" i="96"/>
  <c r="B26" i="96"/>
  <c r="C26" i="96"/>
  <c r="D26" i="96"/>
  <c r="B27" i="96"/>
  <c r="C27" i="96"/>
  <c r="D27" i="96"/>
  <c r="B28" i="96"/>
  <c r="C28" i="96"/>
  <c r="D28" i="96"/>
  <c r="B29" i="96"/>
  <c r="C29" i="96"/>
  <c r="D29" i="96"/>
  <c r="B30" i="96"/>
  <c r="C30" i="96"/>
  <c r="D30" i="96"/>
  <c r="B31" i="96"/>
  <c r="C31" i="96"/>
  <c r="D31" i="96"/>
  <c r="B32" i="96"/>
  <c r="C32" i="96"/>
  <c r="D32" i="96"/>
  <c r="B33" i="96"/>
  <c r="C33" i="96"/>
  <c r="D33" i="96"/>
  <c r="B34" i="96"/>
  <c r="C34" i="96"/>
  <c r="D34" i="96"/>
  <c r="B35" i="96"/>
  <c r="C35" i="96"/>
  <c r="D35" i="96"/>
  <c r="B36" i="96"/>
  <c r="C36" i="96"/>
  <c r="D36" i="96"/>
  <c r="B37" i="96"/>
  <c r="C37" i="96"/>
  <c r="D37" i="96"/>
  <c r="B38" i="96"/>
  <c r="C38" i="96"/>
  <c r="D38" i="96"/>
  <c r="B39" i="96"/>
  <c r="C39" i="96"/>
  <c r="D39" i="96"/>
  <c r="B40" i="96"/>
  <c r="C40" i="96"/>
  <c r="D40" i="96"/>
  <c r="B41" i="96"/>
  <c r="C41" i="96"/>
  <c r="D41" i="96"/>
  <c r="B42" i="96"/>
  <c r="C42" i="96"/>
  <c r="D42" i="96"/>
  <c r="B43" i="96"/>
  <c r="C43" i="96"/>
  <c r="D43" i="96"/>
  <c r="B44" i="96"/>
  <c r="C44" i="96"/>
  <c r="D44" i="96"/>
  <c r="B45" i="96"/>
  <c r="C45" i="96"/>
  <c r="D45" i="96"/>
  <c r="B46" i="96"/>
  <c r="C46" i="96"/>
  <c r="D46" i="96"/>
  <c r="B47" i="96"/>
  <c r="C47" i="96"/>
  <c r="D47" i="96"/>
  <c r="B48" i="96"/>
  <c r="C48" i="96"/>
  <c r="D48" i="96"/>
  <c r="B49" i="96"/>
  <c r="C49" i="96"/>
  <c r="D49" i="96"/>
  <c r="B50" i="96"/>
  <c r="C50" i="96"/>
  <c r="D50" i="96"/>
  <c r="B51" i="96"/>
  <c r="C51" i="96"/>
  <c r="D51" i="96"/>
  <c r="B52" i="96"/>
  <c r="C52" i="96"/>
  <c r="D52" i="96"/>
  <c r="B53" i="96"/>
  <c r="C53" i="96"/>
  <c r="D53" i="96"/>
  <c r="B54" i="96"/>
  <c r="C54" i="96"/>
  <c r="D54" i="96"/>
  <c r="B55" i="96"/>
  <c r="C55" i="96"/>
  <c r="D55" i="96"/>
  <c r="B56" i="96"/>
  <c r="C56" i="96"/>
  <c r="D56" i="96"/>
  <c r="B57" i="96"/>
  <c r="C57" i="96"/>
  <c r="D57" i="96"/>
  <c r="B58" i="96"/>
  <c r="C58" i="96"/>
  <c r="D58" i="96"/>
  <c r="B59" i="96"/>
  <c r="C59" i="96"/>
  <c r="D59" i="96"/>
  <c r="B60" i="96"/>
  <c r="C60" i="96"/>
  <c r="D60" i="96"/>
  <c r="B61" i="96"/>
  <c r="C61" i="96"/>
  <c r="D61" i="96"/>
  <c r="B62" i="96"/>
  <c r="C62" i="96"/>
  <c r="D62" i="96"/>
  <c r="B63" i="96"/>
  <c r="C63" i="96"/>
  <c r="D63" i="96"/>
  <c r="B15" i="96"/>
  <c r="C15" i="96"/>
  <c r="D15" i="96"/>
  <c r="B16" i="94"/>
  <c r="C16" i="94"/>
  <c r="D16" i="94"/>
  <c r="B17" i="94"/>
  <c r="C17" i="94"/>
  <c r="D17" i="94"/>
  <c r="B18" i="94"/>
  <c r="C18" i="94"/>
  <c r="D18" i="94"/>
  <c r="B19" i="94"/>
  <c r="C19" i="94"/>
  <c r="D19" i="94"/>
  <c r="B20" i="94"/>
  <c r="C20" i="94"/>
  <c r="D20" i="94"/>
  <c r="B21" i="94"/>
  <c r="C21" i="94"/>
  <c r="D21" i="94"/>
  <c r="B22" i="94"/>
  <c r="C22" i="94"/>
  <c r="D22" i="94"/>
  <c r="B23" i="94"/>
  <c r="C23" i="94"/>
  <c r="D23" i="94"/>
  <c r="B24" i="94"/>
  <c r="C24" i="94"/>
  <c r="D24" i="94"/>
  <c r="B25" i="94"/>
  <c r="C25" i="94"/>
  <c r="D25" i="94"/>
  <c r="B26" i="94"/>
  <c r="C26" i="94"/>
  <c r="D26" i="94"/>
  <c r="B27" i="94"/>
  <c r="C27" i="94"/>
  <c r="D27" i="94"/>
  <c r="B28" i="94"/>
  <c r="C28" i="94"/>
  <c r="D28" i="94"/>
  <c r="B29" i="94"/>
  <c r="C29" i="94"/>
  <c r="D29" i="94"/>
  <c r="B30" i="94"/>
  <c r="C30" i="94"/>
  <c r="D30" i="94"/>
  <c r="B31" i="94"/>
  <c r="C31" i="94"/>
  <c r="D31" i="94"/>
  <c r="B32" i="94"/>
  <c r="C32" i="94"/>
  <c r="D32" i="94"/>
  <c r="B33" i="94"/>
  <c r="C33" i="94"/>
  <c r="D33" i="94"/>
  <c r="B34" i="94"/>
  <c r="C34" i="94"/>
  <c r="D34" i="94"/>
  <c r="B35" i="94"/>
  <c r="C35" i="94"/>
  <c r="D35" i="94"/>
  <c r="B36" i="94"/>
  <c r="C36" i="94"/>
  <c r="D36" i="94"/>
  <c r="B37" i="94"/>
  <c r="C37" i="94"/>
  <c r="D37" i="94"/>
  <c r="B38" i="94"/>
  <c r="C38" i="94"/>
  <c r="D38" i="94"/>
  <c r="B39" i="94"/>
  <c r="C39" i="94"/>
  <c r="D39" i="94"/>
  <c r="B40" i="94"/>
  <c r="C40" i="94"/>
  <c r="D40" i="94"/>
  <c r="B41" i="94"/>
  <c r="C41" i="94"/>
  <c r="D41" i="94"/>
  <c r="B42" i="94"/>
  <c r="C42" i="94"/>
  <c r="D42" i="94"/>
  <c r="B43" i="94"/>
  <c r="C43" i="94"/>
  <c r="D43" i="94"/>
  <c r="B44" i="94"/>
  <c r="C44" i="94"/>
  <c r="D44" i="94"/>
  <c r="B45" i="94"/>
  <c r="C45" i="94"/>
  <c r="D45" i="94"/>
  <c r="B46" i="94"/>
  <c r="C46" i="94"/>
  <c r="D46" i="94"/>
  <c r="B47" i="94"/>
  <c r="C47" i="94"/>
  <c r="D47" i="94"/>
  <c r="B48" i="94"/>
  <c r="C48" i="94"/>
  <c r="D48" i="94"/>
  <c r="B49" i="94"/>
  <c r="C49" i="94"/>
  <c r="D49" i="94"/>
  <c r="B50" i="94"/>
  <c r="C50" i="94"/>
  <c r="D50" i="94"/>
  <c r="B51" i="94"/>
  <c r="C51" i="94"/>
  <c r="D51" i="94"/>
  <c r="B52" i="94"/>
  <c r="C52" i="94"/>
  <c r="D52" i="94"/>
  <c r="B53" i="94"/>
  <c r="C53" i="94"/>
  <c r="D53" i="94"/>
  <c r="B54" i="94"/>
  <c r="C54" i="94"/>
  <c r="D54" i="94"/>
  <c r="B55" i="94"/>
  <c r="C55" i="94"/>
  <c r="D55" i="94"/>
  <c r="B56" i="94"/>
  <c r="C56" i="94"/>
  <c r="D56" i="94"/>
  <c r="B57" i="94"/>
  <c r="C57" i="94"/>
  <c r="D57" i="94"/>
  <c r="B58" i="94"/>
  <c r="C58" i="94"/>
  <c r="D58" i="94"/>
  <c r="B59" i="94"/>
  <c r="C59" i="94"/>
  <c r="D59" i="94"/>
  <c r="B60" i="94"/>
  <c r="C60" i="94"/>
  <c r="D60" i="94"/>
  <c r="B61" i="94"/>
  <c r="C61" i="94"/>
  <c r="D61" i="94"/>
  <c r="B62" i="94"/>
  <c r="C62" i="94"/>
  <c r="D62" i="94"/>
  <c r="B63" i="94"/>
  <c r="C63" i="94"/>
  <c r="D63" i="94"/>
  <c r="B64" i="94"/>
  <c r="C64" i="94"/>
  <c r="D64" i="94"/>
  <c r="B65" i="94"/>
  <c r="C65" i="94"/>
  <c r="D65" i="94"/>
  <c r="B66" i="94"/>
  <c r="C66" i="94"/>
  <c r="D66" i="94"/>
  <c r="B67" i="94"/>
  <c r="C67" i="94"/>
  <c r="D67" i="94"/>
  <c r="B68" i="94"/>
  <c r="C68" i="94"/>
  <c r="D68" i="94"/>
  <c r="B69" i="94"/>
  <c r="C69" i="94"/>
  <c r="D69" i="94"/>
  <c r="H69" i="94"/>
  <c r="B70" i="94"/>
  <c r="C70" i="94"/>
  <c r="D70" i="94"/>
  <c r="H70" i="94"/>
  <c r="B15" i="94"/>
  <c r="C15" i="94"/>
  <c r="D15" i="94"/>
  <c r="B16" i="92"/>
  <c r="C16" i="92"/>
  <c r="D16" i="92"/>
  <c r="B17" i="92"/>
  <c r="C17" i="92"/>
  <c r="D17" i="92"/>
  <c r="B18" i="92"/>
  <c r="C18" i="92"/>
  <c r="D18" i="92"/>
  <c r="B19" i="92"/>
  <c r="C19" i="92"/>
  <c r="D19" i="92"/>
  <c r="B20" i="92"/>
  <c r="C20" i="92"/>
  <c r="D20" i="92"/>
  <c r="B21" i="92"/>
  <c r="C21" i="92"/>
  <c r="D21" i="92"/>
  <c r="B22" i="92"/>
  <c r="C22" i="92"/>
  <c r="D22" i="92"/>
  <c r="B23" i="92"/>
  <c r="C23" i="92"/>
  <c r="D23" i="92"/>
  <c r="B24" i="92"/>
  <c r="C24" i="92"/>
  <c r="D24" i="92"/>
  <c r="B25" i="92"/>
  <c r="C25" i="92"/>
  <c r="D25" i="92"/>
  <c r="B26" i="92"/>
  <c r="C26" i="92"/>
  <c r="D26" i="92"/>
  <c r="B27" i="92"/>
  <c r="C27" i="92"/>
  <c r="D27" i="92"/>
  <c r="B28" i="92"/>
  <c r="C28" i="92"/>
  <c r="D28" i="92"/>
  <c r="B29" i="92"/>
  <c r="C29" i="92"/>
  <c r="D29" i="92"/>
  <c r="B30" i="92"/>
  <c r="C30" i="92"/>
  <c r="D30" i="92"/>
  <c r="B31" i="92"/>
  <c r="C31" i="92"/>
  <c r="D31" i="92"/>
  <c r="B32" i="92"/>
  <c r="C32" i="92"/>
  <c r="D32" i="92"/>
  <c r="B33" i="92"/>
  <c r="C33" i="92"/>
  <c r="D33" i="92"/>
  <c r="B34" i="92"/>
  <c r="C34" i="92"/>
  <c r="D34" i="92"/>
  <c r="B35" i="92"/>
  <c r="C35" i="92"/>
  <c r="D35" i="92"/>
  <c r="B36" i="92"/>
  <c r="C36" i="92"/>
  <c r="D36" i="92"/>
  <c r="B37" i="92"/>
  <c r="C37" i="92"/>
  <c r="D37" i="92"/>
  <c r="B38" i="92"/>
  <c r="C38" i="92"/>
  <c r="D38" i="92"/>
  <c r="B39" i="92"/>
  <c r="C39" i="92"/>
  <c r="D39" i="92"/>
  <c r="B40" i="92"/>
  <c r="C40" i="92"/>
  <c r="D40" i="92"/>
  <c r="B41" i="92"/>
  <c r="C41" i="92"/>
  <c r="D41" i="92"/>
  <c r="B42" i="92"/>
  <c r="C42" i="92"/>
  <c r="D42" i="92"/>
  <c r="B43" i="92"/>
  <c r="C43" i="92"/>
  <c r="D43" i="92"/>
  <c r="B44" i="92"/>
  <c r="C44" i="92"/>
  <c r="D44" i="92"/>
  <c r="B45" i="92"/>
  <c r="C45" i="92"/>
  <c r="D45" i="92"/>
  <c r="B46" i="92"/>
  <c r="C46" i="92"/>
  <c r="D46" i="92"/>
  <c r="B47" i="92"/>
  <c r="C47" i="92"/>
  <c r="D47" i="92"/>
  <c r="B48" i="92"/>
  <c r="C48" i="92"/>
  <c r="D48" i="92"/>
  <c r="B49" i="92"/>
  <c r="C49" i="92"/>
  <c r="D49" i="92"/>
  <c r="B50" i="92"/>
  <c r="C50" i="92"/>
  <c r="D50" i="92"/>
  <c r="B51" i="92"/>
  <c r="C51" i="92"/>
  <c r="D51" i="92"/>
  <c r="B15" i="92"/>
  <c r="C15" i="92"/>
  <c r="D15" i="92"/>
  <c r="B16" i="40"/>
  <c r="C16" i="40"/>
  <c r="D16" i="40"/>
  <c r="B17" i="40"/>
  <c r="C17" i="40"/>
  <c r="D17" i="40"/>
  <c r="B18" i="40"/>
  <c r="C18" i="40"/>
  <c r="D18" i="40"/>
  <c r="B19" i="40"/>
  <c r="C19" i="40"/>
  <c r="D19" i="40"/>
  <c r="B21" i="40"/>
  <c r="C21" i="40"/>
  <c r="D21" i="40"/>
  <c r="B22" i="40"/>
  <c r="C22" i="40"/>
  <c r="D22" i="40"/>
  <c r="B15" i="40"/>
  <c r="C15" i="40"/>
  <c r="D15" i="40"/>
  <c r="B15" i="39"/>
  <c r="C15" i="39"/>
  <c r="D15" i="39"/>
  <c r="B16" i="39"/>
  <c r="C16" i="39"/>
  <c r="D16" i="39"/>
  <c r="B17" i="39"/>
  <c r="C17" i="39"/>
  <c r="D17" i="39"/>
  <c r="B18" i="39"/>
  <c r="C18" i="39"/>
  <c r="D18" i="39"/>
  <c r="B19" i="39"/>
  <c r="C19" i="39"/>
  <c r="D19" i="39"/>
  <c r="B20" i="39"/>
  <c r="C20" i="39"/>
  <c r="D20" i="39"/>
  <c r="B22" i="39"/>
  <c r="C22" i="39"/>
  <c r="D22" i="39"/>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14" i="3"/>
  <c r="C14" i="3"/>
  <c r="D14" i="3"/>
  <c r="H19" i="96"/>
  <c r="B14" i="33"/>
  <c r="B15" i="33"/>
  <c r="B16" i="33"/>
  <c r="B13" i="33"/>
  <c r="D9" i="36"/>
  <c r="D8" i="36"/>
  <c r="D7" i="36"/>
  <c r="D6" i="36"/>
  <c r="D9" i="34"/>
  <c r="D8" i="34"/>
  <c r="D7" i="34"/>
  <c r="D6" i="34"/>
  <c r="D9" i="2"/>
  <c r="D8" i="2"/>
  <c r="D7" i="2"/>
  <c r="D6" i="2"/>
  <c r="D5" i="40" s="1"/>
  <c r="K69" i="12"/>
  <c r="K74" i="5"/>
  <c r="K74" i="99" s="1"/>
  <c r="K78" i="5"/>
  <c r="K78" i="99" s="1"/>
  <c r="K82" i="5"/>
  <c r="K82" i="99" s="1"/>
  <c r="M86" i="41"/>
  <c r="K86" i="5"/>
  <c r="K86" i="99" s="1"/>
  <c r="K75" i="5"/>
  <c r="K75" i="99" s="1"/>
  <c r="K79" i="5"/>
  <c r="K79" i="99" s="1"/>
  <c r="K70" i="12"/>
  <c r="P71" i="5"/>
  <c r="P75" i="5"/>
  <c r="P75" i="99" s="1"/>
  <c r="P84" i="5"/>
  <c r="P84" i="99" s="1"/>
  <c r="P70" i="12"/>
  <c r="O69" i="93"/>
  <c r="K80" i="5"/>
  <c r="K80" i="99" s="1"/>
  <c r="K77" i="5"/>
  <c r="K77" i="99" s="1"/>
  <c r="K71" i="5"/>
  <c r="K85" i="5"/>
  <c r="K85" i="99" s="1"/>
  <c r="K76" i="5"/>
  <c r="K72" i="5"/>
  <c r="K72" i="99" s="1"/>
  <c r="K84" i="5"/>
  <c r="K84" i="99" s="1"/>
  <c r="K81" i="5"/>
  <c r="K81" i="99" s="1"/>
  <c r="N9" i="97" l="1"/>
  <c r="E15" i="117"/>
  <c r="B16" i="35"/>
  <c r="B16" i="118"/>
  <c r="B15" i="35"/>
  <c r="B15" i="118"/>
  <c r="B14" i="35"/>
  <c r="B14" i="118"/>
  <c r="B13" i="35"/>
  <c r="B13" i="118"/>
  <c r="D6" i="105"/>
  <c r="D6" i="97"/>
  <c r="D6" i="106"/>
  <c r="D6" i="100"/>
  <c r="D6" i="99"/>
  <c r="D6" i="98"/>
  <c r="D6" i="107"/>
  <c r="D6" i="101"/>
  <c r="D6" i="102"/>
  <c r="D6" i="104"/>
  <c r="D6" i="103"/>
  <c r="D7" i="97"/>
  <c r="D7" i="106"/>
  <c r="D7" i="100"/>
  <c r="D7" i="99"/>
  <c r="D7" i="98"/>
  <c r="D7" i="107"/>
  <c r="D7" i="101"/>
  <c r="D7" i="102"/>
  <c r="D7" i="104"/>
  <c r="D7" i="103"/>
  <c r="D7" i="105"/>
  <c r="D8" i="106"/>
  <c r="D8" i="100"/>
  <c r="D8" i="99"/>
  <c r="D8" i="98"/>
  <c r="D8" i="107"/>
  <c r="D8" i="101"/>
  <c r="D8" i="102"/>
  <c r="D8" i="104"/>
  <c r="D8" i="103"/>
  <c r="D8" i="105"/>
  <c r="D8" i="97"/>
  <c r="D5" i="5"/>
  <c r="D5" i="38"/>
  <c r="D5" i="37"/>
  <c r="D5" i="105"/>
  <c r="D5" i="97"/>
  <c r="D5" i="106"/>
  <c r="D5" i="100"/>
  <c r="D5" i="99"/>
  <c r="D5" i="98"/>
  <c r="D5" i="107"/>
  <c r="D5" i="101"/>
  <c r="D5" i="102"/>
  <c r="D5" i="104"/>
  <c r="D5" i="103"/>
  <c r="D7" i="43"/>
  <c r="D8" i="52"/>
  <c r="D8" i="9"/>
  <c r="D7" i="11"/>
  <c r="D5" i="9"/>
  <c r="D7" i="44"/>
  <c r="D7" i="96"/>
  <c r="P79" i="5"/>
  <c r="P79" i="99" s="1"/>
  <c r="L69" i="94"/>
  <c r="L69" i="93"/>
  <c r="N69" i="94"/>
  <c r="N69" i="93"/>
  <c r="K69" i="94"/>
  <c r="K69" i="93"/>
  <c r="M69" i="94"/>
  <c r="M69" i="93"/>
  <c r="L86" i="42"/>
  <c r="L86" i="41"/>
  <c r="K86" i="42"/>
  <c r="K86" i="41"/>
  <c r="O86" i="42"/>
  <c r="O86" i="41"/>
  <c r="N86" i="42"/>
  <c r="N86" i="41"/>
  <c r="L70" i="93"/>
  <c r="L70" i="94"/>
  <c r="K85" i="42"/>
  <c r="M85" i="42"/>
  <c r="N70" i="93"/>
  <c r="N70" i="94"/>
  <c r="P70" i="93"/>
  <c r="P70" i="94"/>
  <c r="K70" i="93"/>
  <c r="K70" i="94"/>
  <c r="O70" i="93"/>
  <c r="O70" i="94"/>
  <c r="O85" i="42"/>
  <c r="L85" i="42"/>
  <c r="M70" i="93"/>
  <c r="M70" i="94"/>
  <c r="N85" i="42"/>
  <c r="P69" i="12"/>
  <c r="O69" i="94"/>
  <c r="P72" i="5"/>
  <c r="P72" i="99" s="1"/>
  <c r="P82" i="5"/>
  <c r="P82" i="99" s="1"/>
  <c r="P78" i="5"/>
  <c r="P78" i="99" s="1"/>
  <c r="P80" i="5"/>
  <c r="P80" i="99" s="1"/>
  <c r="P81" i="5"/>
  <c r="P81" i="99" s="1"/>
  <c r="P77" i="5"/>
  <c r="P77" i="99" s="1"/>
  <c r="A77" i="99" s="1"/>
  <c r="P86" i="5"/>
  <c r="P86" i="99" s="1"/>
  <c r="M86" i="42"/>
  <c r="P74" i="5"/>
  <c r="P74" i="99" s="1"/>
  <c r="P85" i="5"/>
  <c r="P85" i="99" s="1"/>
  <c r="P76" i="5"/>
  <c r="N15" i="95"/>
  <c r="N44" i="95"/>
  <c r="D5" i="46"/>
  <c r="D8" i="91"/>
  <c r="D7" i="10"/>
  <c r="D7" i="37"/>
  <c r="D8" i="37"/>
  <c r="D8" i="5"/>
  <c r="D8" i="41"/>
  <c r="D8" i="12"/>
  <c r="D5" i="94"/>
  <c r="D8" i="42"/>
  <c r="D6" i="41"/>
  <c r="D6" i="37"/>
  <c r="K83" i="5"/>
  <c r="K83" i="99" s="1"/>
  <c r="H18" i="51"/>
  <c r="H14" i="40"/>
  <c r="H22" i="49"/>
  <c r="H17" i="40"/>
  <c r="H17" i="39"/>
  <c r="H16" i="43"/>
  <c r="K17" i="44"/>
  <c r="K17" i="6" s="1"/>
  <c r="H16" i="51"/>
  <c r="N44" i="96"/>
  <c r="H17" i="51"/>
  <c r="H43" i="95"/>
  <c r="H43" i="96"/>
  <c r="H65" i="94"/>
  <c r="L16" i="51"/>
  <c r="K27" i="11"/>
  <c r="L15" i="51"/>
  <c r="M19" i="51"/>
  <c r="L23" i="51"/>
  <c r="H18" i="49"/>
  <c r="L19" i="51"/>
  <c r="K19" i="11"/>
  <c r="H56" i="94"/>
  <c r="H36" i="94"/>
  <c r="L14" i="51"/>
  <c r="N21" i="51"/>
  <c r="L18" i="51"/>
  <c r="H47" i="96"/>
  <c r="H39" i="96"/>
  <c r="H35" i="96"/>
  <c r="H23" i="96"/>
  <c r="L15" i="9"/>
  <c r="D8" i="8"/>
  <c r="D8" i="3"/>
  <c r="D8" i="38"/>
  <c r="D8" i="95"/>
  <c r="D8" i="45"/>
  <c r="D8" i="44"/>
  <c r="D8" i="94"/>
  <c r="D8" i="48"/>
  <c r="D8" i="4"/>
  <c r="D8" i="11"/>
  <c r="D8" i="39"/>
  <c r="D8" i="51"/>
  <c r="D8" i="6"/>
  <c r="D8" i="50"/>
  <c r="D8" i="96"/>
  <c r="D8" i="43"/>
  <c r="D8" i="7"/>
  <c r="D8" i="13"/>
  <c r="D8" i="10"/>
  <c r="D8" i="93"/>
  <c r="D8" i="47"/>
  <c r="D8" i="40"/>
  <c r="D8" i="92"/>
  <c r="D8" i="49"/>
  <c r="H57" i="94"/>
  <c r="H41" i="94"/>
  <c r="D6" i="11"/>
  <c r="D6" i="40"/>
  <c r="D7" i="39"/>
  <c r="D7" i="9"/>
  <c r="D6" i="46"/>
  <c r="H23" i="92"/>
  <c r="H34" i="92"/>
  <c r="H41" i="92"/>
  <c r="H49" i="92"/>
  <c r="H26" i="91"/>
  <c r="H19" i="92"/>
  <c r="N39" i="96"/>
  <c r="N27" i="95"/>
  <c r="H19" i="95"/>
  <c r="H38" i="94"/>
  <c r="H18" i="94"/>
  <c r="H50" i="94"/>
  <c r="D8" i="46"/>
  <c r="D7" i="7"/>
  <c r="D7" i="38"/>
  <c r="D7" i="51"/>
  <c r="D7" i="41"/>
  <c r="D7" i="94"/>
  <c r="D7" i="46"/>
  <c r="D7" i="4"/>
  <c r="D7" i="12"/>
  <c r="D7" i="3"/>
  <c r="D7" i="91"/>
  <c r="D7" i="45"/>
  <c r="D7" i="50"/>
  <c r="D7" i="52"/>
  <c r="D7" i="5"/>
  <c r="D7" i="13"/>
  <c r="D7" i="95"/>
  <c r="D7" i="6"/>
  <c r="D7" i="42"/>
  <c r="D7" i="48"/>
  <c r="D6" i="12"/>
  <c r="D6" i="10"/>
  <c r="D6" i="95"/>
  <c r="D6" i="94"/>
  <c r="D6" i="38"/>
  <c r="D6" i="9"/>
  <c r="D6" i="4"/>
  <c r="D6" i="42"/>
  <c r="D6" i="48"/>
  <c r="H21" i="96"/>
  <c r="H19" i="46"/>
  <c r="H61" i="96"/>
  <c r="H41" i="96"/>
  <c r="K16" i="44"/>
  <c r="K16" i="6" s="1"/>
  <c r="N15" i="9"/>
  <c r="H16" i="9"/>
  <c r="N14" i="51"/>
  <c r="N16" i="51"/>
  <c r="N18" i="51"/>
  <c r="L20" i="51"/>
  <c r="N20" i="51"/>
  <c r="H21" i="51"/>
  <c r="N22" i="51"/>
  <c r="H21" i="49"/>
  <c r="H25" i="9"/>
  <c r="N15" i="51"/>
  <c r="N17" i="51"/>
  <c r="L17" i="51"/>
  <c r="N19" i="51"/>
  <c r="N23" i="51"/>
  <c r="H45" i="94"/>
  <c r="L21" i="51"/>
  <c r="L22" i="51"/>
  <c r="H25" i="92"/>
  <c r="H48" i="96"/>
  <c r="H48" i="92"/>
  <c r="H28" i="96"/>
  <c r="L14" i="40"/>
  <c r="H61" i="94"/>
  <c r="H29" i="94"/>
  <c r="H21" i="94"/>
  <c r="H25" i="45"/>
  <c r="H59" i="94"/>
  <c r="H67" i="94"/>
  <c r="H55" i="94"/>
  <c r="H57" i="96"/>
  <c r="H53" i="96"/>
  <c r="H45" i="96"/>
  <c r="H37" i="96"/>
  <c r="H29" i="96"/>
  <c r="H42" i="48"/>
  <c r="H27" i="45"/>
  <c r="H23" i="46"/>
  <c r="H51" i="92"/>
  <c r="H47" i="92"/>
  <c r="H43" i="92"/>
  <c r="H36" i="92"/>
  <c r="H32" i="92"/>
  <c r="H28" i="92"/>
  <c r="H21" i="92"/>
  <c r="H17" i="91"/>
  <c r="H37" i="94"/>
  <c r="H25" i="94"/>
  <c r="H17" i="94"/>
  <c r="H44" i="48"/>
  <c r="H29" i="46"/>
  <c r="H21" i="46"/>
  <c r="H17" i="45"/>
  <c r="D5" i="50"/>
  <c r="D5" i="6"/>
  <c r="D5" i="51"/>
  <c r="D5" i="39"/>
  <c r="D5" i="49"/>
  <c r="D5" i="92"/>
  <c r="D5" i="3"/>
  <c r="D5" i="13"/>
  <c r="D5" i="7"/>
  <c r="D5" i="8"/>
  <c r="D5" i="96"/>
  <c r="D5" i="43"/>
  <c r="D5" i="91"/>
  <c r="D5" i="47"/>
  <c r="D5" i="44"/>
  <c r="D6" i="6"/>
  <c r="D6" i="51"/>
  <c r="D6" i="39"/>
  <c r="D6" i="49"/>
  <c r="D6" i="92"/>
  <c r="D6" i="3"/>
  <c r="D6" i="13"/>
  <c r="D6" i="7"/>
  <c r="D6" i="5"/>
  <c r="D5" i="11"/>
  <c r="D5" i="52"/>
  <c r="D5" i="93"/>
  <c r="D5" i="45"/>
  <c r="D6" i="44"/>
  <c r="D6" i="96"/>
  <c r="D6" i="43"/>
  <c r="D6" i="91"/>
  <c r="D6" i="47"/>
  <c r="D7" i="49"/>
  <c r="D7" i="92"/>
  <c r="D7" i="40"/>
  <c r="D7" i="47"/>
  <c r="D7" i="93"/>
  <c r="D7" i="8"/>
  <c r="D6" i="8"/>
  <c r="D5" i="4"/>
  <c r="D5" i="12"/>
  <c r="D5" i="42"/>
  <c r="D5" i="48"/>
  <c r="D5" i="10"/>
  <c r="D5" i="95"/>
  <c r="D5" i="41"/>
  <c r="D6" i="50"/>
  <c r="D6" i="52"/>
  <c r="D6" i="93"/>
  <c r="D6" i="45"/>
  <c r="H19" i="3"/>
  <c r="H66" i="94"/>
  <c r="H46" i="94"/>
  <c r="H22" i="94"/>
  <c r="H60" i="96"/>
  <c r="H24" i="45"/>
  <c r="H62" i="96"/>
  <c r="H31" i="92"/>
  <c r="H46" i="96"/>
  <c r="H39" i="92"/>
  <c r="H16" i="91"/>
  <c r="H54" i="96"/>
  <c r="H30" i="96"/>
  <c r="H22" i="96"/>
  <c r="H28" i="46"/>
  <c r="H16" i="45"/>
  <c r="N21" i="3"/>
  <c r="M14" i="3"/>
  <c r="L17" i="38"/>
  <c r="H51" i="94"/>
  <c r="H47" i="94"/>
  <c r="H39" i="94"/>
  <c r="H35" i="93"/>
  <c r="H49" i="96"/>
  <c r="H33" i="96"/>
  <c r="H17" i="95"/>
  <c r="H24" i="49"/>
  <c r="H38" i="96"/>
  <c r="H44" i="92"/>
  <c r="H40" i="92"/>
  <c r="H33" i="92"/>
  <c r="H29" i="92"/>
  <c r="H22" i="92"/>
  <c r="H18" i="92"/>
  <c r="H58" i="94"/>
  <c r="H42" i="94"/>
  <c r="H26" i="93"/>
  <c r="H56" i="96"/>
  <c r="H52" i="96"/>
  <c r="H44" i="96"/>
  <c r="H40" i="96"/>
  <c r="H36" i="95"/>
  <c r="H32" i="96"/>
  <c r="H24" i="95"/>
  <c r="H20" i="96"/>
  <c r="H26" i="46"/>
  <c r="H22" i="46"/>
  <c r="H18" i="46"/>
  <c r="H14" i="92"/>
  <c r="M20" i="3"/>
  <c r="L20" i="3"/>
  <c r="H16" i="38"/>
  <c r="N20" i="3"/>
  <c r="N22" i="3"/>
  <c r="L19" i="3"/>
  <c r="L16" i="38"/>
  <c r="N18" i="3"/>
  <c r="L22" i="3"/>
  <c r="H20" i="9"/>
  <c r="N22" i="40"/>
  <c r="H42" i="92"/>
  <c r="H35" i="91"/>
  <c r="H27" i="92"/>
  <c r="H20" i="92"/>
  <c r="H58" i="96"/>
  <c r="H50" i="96"/>
  <c r="H42" i="96"/>
  <c r="H34" i="96"/>
  <c r="H26" i="96"/>
  <c r="H18" i="96"/>
  <c r="H20" i="46"/>
  <c r="H18" i="3"/>
  <c r="M18" i="3"/>
  <c r="L14" i="3"/>
  <c r="H50" i="92"/>
  <c r="L21" i="3"/>
  <c r="N16" i="38"/>
  <c r="M22" i="49"/>
  <c r="A81" i="99" l="1"/>
  <c r="A80" i="99"/>
  <c r="A78" i="99"/>
  <c r="A82" i="99"/>
  <c r="A79" i="99"/>
  <c r="A72" i="99"/>
  <c r="A73" i="99"/>
  <c r="A74" i="99"/>
  <c r="A75" i="99"/>
  <c r="E16" i="2"/>
  <c r="A15" i="117"/>
  <c r="B15" i="117" s="1"/>
  <c r="B16" i="2" s="1"/>
  <c r="P69" i="94"/>
  <c r="P69" i="93"/>
  <c r="N15" i="96"/>
  <c r="P86" i="42"/>
  <c r="P86" i="41"/>
  <c r="P85" i="42"/>
  <c r="P83" i="5"/>
  <c r="P83" i="99" s="1"/>
  <c r="A83" i="99" s="1"/>
  <c r="H15" i="94"/>
  <c r="M15" i="51"/>
  <c r="H15" i="48"/>
  <c r="H15" i="9"/>
  <c r="H15" i="46"/>
  <c r="H15" i="39"/>
  <c r="H18" i="52"/>
  <c r="H14" i="39"/>
  <c r="O14" i="43"/>
  <c r="M18" i="52"/>
  <c r="M14" i="39"/>
  <c r="K33" i="12"/>
  <c r="K14" i="50"/>
  <c r="M20" i="51"/>
  <c r="K14" i="44"/>
  <c r="K14" i="6" s="1"/>
  <c r="H18" i="9"/>
  <c r="M17" i="51"/>
  <c r="H65" i="93"/>
  <c r="M65" i="93"/>
  <c r="M16" i="51"/>
  <c r="H15" i="52"/>
  <c r="H15" i="51"/>
  <c r="H23" i="51"/>
  <c r="M18" i="51"/>
  <c r="H14" i="52"/>
  <c r="H14" i="51"/>
  <c r="H19" i="52"/>
  <c r="H19" i="51"/>
  <c r="H20" i="52"/>
  <c r="H20" i="51"/>
  <c r="H22" i="52"/>
  <c r="H22" i="51"/>
  <c r="H15" i="49"/>
  <c r="M59" i="95"/>
  <c r="N14" i="39"/>
  <c r="N14" i="40"/>
  <c r="H14" i="46"/>
  <c r="M14" i="42"/>
  <c r="H14" i="42"/>
  <c r="N14" i="45"/>
  <c r="N14" i="46"/>
  <c r="N14" i="41"/>
  <c r="N14" i="42"/>
  <c r="L14" i="41"/>
  <c r="L14" i="42"/>
  <c r="L14" i="45"/>
  <c r="L14" i="46"/>
  <c r="L14" i="52"/>
  <c r="L14" i="6"/>
  <c r="L14" i="43"/>
  <c r="N14" i="6"/>
  <c r="N14" i="43"/>
  <c r="N14" i="52"/>
  <c r="M14" i="6"/>
  <c r="M14" i="43"/>
  <c r="H14" i="6"/>
  <c r="H14" i="43"/>
  <c r="L14" i="9"/>
  <c r="L14" i="49"/>
  <c r="N14" i="9"/>
  <c r="N14" i="49"/>
  <c r="N14" i="47"/>
  <c r="N14" i="48"/>
  <c r="M14" i="9"/>
  <c r="M14" i="49"/>
  <c r="H14" i="48"/>
  <c r="L14" i="47"/>
  <c r="L14" i="48"/>
  <c r="H14" i="9"/>
  <c r="H14" i="49"/>
  <c r="L14" i="95"/>
  <c r="L14" i="96"/>
  <c r="H14" i="96"/>
  <c r="N14" i="95"/>
  <c r="N14" i="96"/>
  <c r="N14" i="93"/>
  <c r="N14" i="94"/>
  <c r="H14" i="93"/>
  <c r="H14" i="94"/>
  <c r="L14" i="93"/>
  <c r="L14" i="94"/>
  <c r="N14" i="91"/>
  <c r="N14" i="92"/>
  <c r="L14" i="91"/>
  <c r="L14" i="92"/>
  <c r="M15" i="92"/>
  <c r="M18" i="49"/>
  <c r="M22" i="51"/>
  <c r="O19" i="95"/>
  <c r="K60" i="12"/>
  <c r="M15" i="9"/>
  <c r="L18" i="39"/>
  <c r="L18" i="40"/>
  <c r="M18" i="39"/>
  <c r="M18" i="40"/>
  <c r="H18" i="39"/>
  <c r="H18" i="40"/>
  <c r="N18" i="39"/>
  <c r="N18" i="40"/>
  <c r="P21" i="44"/>
  <c r="K24" i="44"/>
  <c r="K24" i="6" s="1"/>
  <c r="H19" i="39"/>
  <c r="H19" i="40"/>
  <c r="N19" i="39"/>
  <c r="N19" i="40"/>
  <c r="N25" i="49"/>
  <c r="N25" i="9"/>
  <c r="L19" i="39"/>
  <c r="L19" i="40"/>
  <c r="L25" i="49"/>
  <c r="L25" i="9"/>
  <c r="L22" i="39"/>
  <c r="L22" i="40"/>
  <c r="N23" i="3"/>
  <c r="N23" i="38"/>
  <c r="M23" i="38"/>
  <c r="H23" i="38"/>
  <c r="H21" i="40"/>
  <c r="L20" i="39"/>
  <c r="L21" i="40"/>
  <c r="N20" i="39"/>
  <c r="N21" i="40"/>
  <c r="L23" i="3"/>
  <c r="L23" i="38"/>
  <c r="H22" i="40"/>
  <c r="N17" i="46"/>
  <c r="N17" i="45"/>
  <c r="M17" i="40"/>
  <c r="M17" i="39"/>
  <c r="M16" i="40"/>
  <c r="M16" i="39"/>
  <c r="N17" i="40"/>
  <c r="N17" i="39"/>
  <c r="N16" i="40"/>
  <c r="N16" i="39"/>
  <c r="N24" i="46"/>
  <c r="N24" i="45"/>
  <c r="L17" i="46"/>
  <c r="L17" i="45"/>
  <c r="L19" i="9"/>
  <c r="L19" i="49"/>
  <c r="L17" i="40"/>
  <c r="L17" i="39"/>
  <c r="N24" i="96"/>
  <c r="N24" i="95"/>
  <c r="L24" i="46"/>
  <c r="L24" i="45"/>
  <c r="L21" i="45"/>
  <c r="L21" i="46"/>
  <c r="N21" i="45"/>
  <c r="N21" i="46"/>
  <c r="L16" i="40"/>
  <c r="L16" i="39"/>
  <c r="L24" i="96"/>
  <c r="L24" i="95"/>
  <c r="H16" i="40"/>
  <c r="H16" i="39"/>
  <c r="N19" i="9"/>
  <c r="N19" i="49"/>
  <c r="H19" i="9"/>
  <c r="H19" i="49"/>
  <c r="N22" i="45"/>
  <c r="N22" i="46"/>
  <c r="N19" i="45"/>
  <c r="N19" i="46"/>
  <c r="L29" i="6"/>
  <c r="L29" i="43"/>
  <c r="K48" i="5"/>
  <c r="K48" i="41" s="1"/>
  <c r="N29" i="6"/>
  <c r="N29" i="43"/>
  <c r="K28" i="44"/>
  <c r="K28" i="6" s="1"/>
  <c r="H29" i="6"/>
  <c r="H29" i="43"/>
  <c r="L19" i="45"/>
  <c r="L19" i="46"/>
  <c r="L22" i="45"/>
  <c r="L22" i="46"/>
  <c r="K18" i="50"/>
  <c r="N20" i="52"/>
  <c r="N17" i="49"/>
  <c r="N17" i="9"/>
  <c r="L37" i="93"/>
  <c r="L37" i="94"/>
  <c r="L28" i="45"/>
  <c r="L28" i="46"/>
  <c r="N25" i="46"/>
  <c r="N25" i="45"/>
  <c r="H17" i="52"/>
  <c r="K20" i="10"/>
  <c r="K20" i="51" s="1"/>
  <c r="L20" i="52"/>
  <c r="N44" i="47"/>
  <c r="N44" i="48"/>
  <c r="L17" i="49"/>
  <c r="L17" i="9"/>
  <c r="N28" i="45"/>
  <c r="N28" i="46"/>
  <c r="M27" i="95"/>
  <c r="L59" i="95"/>
  <c r="L59" i="96"/>
  <c r="L44" i="47"/>
  <c r="L44" i="48"/>
  <c r="H17" i="49"/>
  <c r="H17" i="9"/>
  <c r="H59" i="95"/>
  <c r="H59" i="96"/>
  <c r="M17" i="49"/>
  <c r="M17" i="9"/>
  <c r="K16" i="43"/>
  <c r="L16" i="43"/>
  <c r="M16" i="43"/>
  <c r="N59" i="95"/>
  <c r="N59" i="96"/>
  <c r="N37" i="93"/>
  <c r="N37" i="94"/>
  <c r="L25" i="46"/>
  <c r="L25" i="45"/>
  <c r="N16" i="52"/>
  <c r="N31" i="93"/>
  <c r="N31" i="94"/>
  <c r="N31" i="95"/>
  <c r="N31" i="96"/>
  <c r="L20" i="45"/>
  <c r="L20" i="46"/>
  <c r="N29" i="45"/>
  <c r="N29" i="46"/>
  <c r="N20" i="45"/>
  <c r="N20" i="46"/>
  <c r="L16" i="52"/>
  <c r="H31" i="94"/>
  <c r="H43" i="48"/>
  <c r="H43" i="47"/>
  <c r="L18" i="45"/>
  <c r="L18" i="46"/>
  <c r="L43" i="48"/>
  <c r="L43" i="47"/>
  <c r="L27" i="46"/>
  <c r="L27" i="45"/>
  <c r="L26" i="45"/>
  <c r="L26" i="46"/>
  <c r="N26" i="45"/>
  <c r="N26" i="46"/>
  <c r="N18" i="45"/>
  <c r="N18" i="46"/>
  <c r="L31" i="93"/>
  <c r="L31" i="94"/>
  <c r="K31" i="11"/>
  <c r="H31" i="96"/>
  <c r="N16" i="46"/>
  <c r="N16" i="45"/>
  <c r="N43" i="48"/>
  <c r="N43" i="47"/>
  <c r="N27" i="46"/>
  <c r="N27" i="45"/>
  <c r="L30" i="93"/>
  <c r="L30" i="94"/>
  <c r="N30" i="93"/>
  <c r="N30" i="94"/>
  <c r="L29" i="45"/>
  <c r="L29" i="46"/>
  <c r="H30" i="94"/>
  <c r="L16" i="48"/>
  <c r="N16" i="48"/>
  <c r="L31" i="95"/>
  <c r="L31" i="96"/>
  <c r="L23" i="45"/>
  <c r="L23" i="46"/>
  <c r="N23" i="45"/>
  <c r="N23" i="46"/>
  <c r="L16" i="46"/>
  <c r="L16" i="45"/>
  <c r="H16" i="52"/>
  <c r="L17" i="52"/>
  <c r="N22" i="9"/>
  <c r="N22" i="49"/>
  <c r="N42" i="47"/>
  <c r="N42" i="48"/>
  <c r="N17" i="52"/>
  <c r="L19" i="91"/>
  <c r="L19" i="92"/>
  <c r="L57" i="93"/>
  <c r="L57" i="94"/>
  <c r="N57" i="93"/>
  <c r="N57" i="94"/>
  <c r="L22" i="9"/>
  <c r="L22" i="49"/>
  <c r="N19" i="91"/>
  <c r="N19" i="92"/>
  <c r="L44" i="95"/>
  <c r="L44" i="96"/>
  <c r="L42" i="47"/>
  <c r="L42" i="48"/>
  <c r="M19" i="95"/>
  <c r="M19" i="96"/>
  <c r="N28" i="93"/>
  <c r="N28" i="94"/>
  <c r="L19" i="52"/>
  <c r="M20" i="9"/>
  <c r="M20" i="49"/>
  <c r="N18" i="9"/>
  <c r="N18" i="49"/>
  <c r="L21" i="9"/>
  <c r="L21" i="49"/>
  <c r="N23" i="52"/>
  <c r="N16" i="49"/>
  <c r="N16" i="9"/>
  <c r="N21" i="9"/>
  <c r="N21" i="49"/>
  <c r="L28" i="93"/>
  <c r="L28" i="94"/>
  <c r="L36" i="96"/>
  <c r="L36" i="95"/>
  <c r="N24" i="49"/>
  <c r="N24" i="9"/>
  <c r="L17" i="96"/>
  <c r="L17" i="95"/>
  <c r="M23" i="51"/>
  <c r="H23" i="52"/>
  <c r="N23" i="9"/>
  <c r="N23" i="49"/>
  <c r="L23" i="52"/>
  <c r="K24" i="50"/>
  <c r="M24" i="49"/>
  <c r="M24" i="9"/>
  <c r="L24" i="49"/>
  <c r="L24" i="9"/>
  <c r="L20" i="9"/>
  <c r="L20" i="49"/>
  <c r="L16" i="49"/>
  <c r="L16" i="9"/>
  <c r="K19" i="95"/>
  <c r="K19" i="96"/>
  <c r="H23" i="9"/>
  <c r="H23" i="49"/>
  <c r="L55" i="95"/>
  <c r="L55" i="96"/>
  <c r="N17" i="96"/>
  <c r="N17" i="95"/>
  <c r="M19" i="52"/>
  <c r="N36" i="96"/>
  <c r="N36" i="95"/>
  <c r="N19" i="52"/>
  <c r="N20" i="9"/>
  <c r="N20" i="49"/>
  <c r="L23" i="9"/>
  <c r="L23" i="49"/>
  <c r="N19" i="95"/>
  <c r="N19" i="96"/>
  <c r="N55" i="95"/>
  <c r="N55" i="96"/>
  <c r="N40" i="91"/>
  <c r="N40" i="92"/>
  <c r="L18" i="9"/>
  <c r="L18" i="49"/>
  <c r="L19" i="95"/>
  <c r="L19" i="96"/>
  <c r="H55" i="96"/>
  <c r="L40" i="91"/>
  <c r="L40" i="92"/>
  <c r="L53" i="95"/>
  <c r="L53" i="96"/>
  <c r="H28" i="93"/>
  <c r="H28" i="94"/>
  <c r="N53" i="95"/>
  <c r="N53" i="96"/>
  <c r="L22" i="52"/>
  <c r="L21" i="52"/>
  <c r="N22" i="52"/>
  <c r="L63" i="95"/>
  <c r="L63" i="96"/>
  <c r="N24" i="94"/>
  <c r="N24" i="93"/>
  <c r="H45" i="92"/>
  <c r="L40" i="93"/>
  <c r="L40" i="94"/>
  <c r="N64" i="93"/>
  <c r="N64" i="94"/>
  <c r="M40" i="93"/>
  <c r="M40" i="94"/>
  <c r="L47" i="95"/>
  <c r="L47" i="96"/>
  <c r="L30" i="95"/>
  <c r="L30" i="96"/>
  <c r="L18" i="52"/>
  <c r="N20" i="95"/>
  <c r="N20" i="96"/>
  <c r="L57" i="95"/>
  <c r="L57" i="96"/>
  <c r="L20" i="95"/>
  <c r="L20" i="96"/>
  <c r="N25" i="96"/>
  <c r="N25" i="95"/>
  <c r="N45" i="95"/>
  <c r="N45" i="96"/>
  <c r="N30" i="95"/>
  <c r="N30" i="96"/>
  <c r="L28" i="91"/>
  <c r="L28" i="92"/>
  <c r="N51" i="95"/>
  <c r="N51" i="96"/>
  <c r="L51" i="95"/>
  <c r="L51" i="96"/>
  <c r="L24" i="94"/>
  <c r="L24" i="93"/>
  <c r="L20" i="93"/>
  <c r="L20" i="94"/>
  <c r="N47" i="95"/>
  <c r="N47" i="96"/>
  <c r="N18" i="95"/>
  <c r="N18" i="96"/>
  <c r="N26" i="95"/>
  <c r="N26" i="96"/>
  <c r="N21" i="52"/>
  <c r="L45" i="95"/>
  <c r="L45" i="96"/>
  <c r="N45" i="91"/>
  <c r="N45" i="92"/>
  <c r="L29" i="95"/>
  <c r="L29" i="96"/>
  <c r="H40" i="93"/>
  <c r="H40" i="94"/>
  <c r="H63" i="96"/>
  <c r="L26" i="94"/>
  <c r="L26" i="93"/>
  <c r="N42" i="93"/>
  <c r="N42" i="94"/>
  <c r="H25" i="95"/>
  <c r="H23" i="93"/>
  <c r="L35" i="95"/>
  <c r="L35" i="96"/>
  <c r="N23" i="94"/>
  <c r="N23" i="93"/>
  <c r="L25" i="96"/>
  <c r="L25" i="95"/>
  <c r="L43" i="95"/>
  <c r="L43" i="96"/>
  <c r="L18" i="95"/>
  <c r="L18" i="96"/>
  <c r="L45" i="91"/>
  <c r="L45" i="92"/>
  <c r="N52" i="95"/>
  <c r="N52" i="96"/>
  <c r="L26" i="95"/>
  <c r="L26" i="96"/>
  <c r="N29" i="95"/>
  <c r="N29" i="96"/>
  <c r="N26" i="94"/>
  <c r="N26" i="93"/>
  <c r="N35" i="95"/>
  <c r="N35" i="96"/>
  <c r="N63" i="95"/>
  <c r="N63" i="96"/>
  <c r="M21" i="51"/>
  <c r="H21" i="52"/>
  <c r="N18" i="52"/>
  <c r="N20" i="93"/>
  <c r="N20" i="94"/>
  <c r="N43" i="95"/>
  <c r="N43" i="96"/>
  <c r="L23" i="94"/>
  <c r="L23" i="93"/>
  <c r="N40" i="93"/>
  <c r="N40" i="94"/>
  <c r="L44" i="91"/>
  <c r="L44" i="92"/>
  <c r="N44" i="91"/>
  <c r="N44" i="92"/>
  <c r="L64" i="93"/>
  <c r="L64" i="94"/>
  <c r="L33" i="95"/>
  <c r="L33" i="96"/>
  <c r="L52" i="95"/>
  <c r="L52" i="96"/>
  <c r="H64" i="93"/>
  <c r="H64" i="94"/>
  <c r="H20" i="93"/>
  <c r="H20" i="94"/>
  <c r="M43" i="95"/>
  <c r="M43" i="96"/>
  <c r="H24" i="94"/>
  <c r="H24" i="93"/>
  <c r="N57" i="95"/>
  <c r="N57" i="96"/>
  <c r="N33" i="95"/>
  <c r="N33" i="96"/>
  <c r="L42" i="93"/>
  <c r="L42" i="94"/>
  <c r="H51" i="95"/>
  <c r="H51" i="96"/>
  <c r="N28" i="91"/>
  <c r="N28" i="92"/>
  <c r="H53" i="93"/>
  <c r="H53" i="94"/>
  <c r="L39" i="93"/>
  <c r="L39" i="94"/>
  <c r="L19" i="93"/>
  <c r="L19" i="94"/>
  <c r="H62" i="94"/>
  <c r="L44" i="93"/>
  <c r="L44" i="94"/>
  <c r="L33" i="93"/>
  <c r="L33" i="94"/>
  <c r="L38" i="95"/>
  <c r="L38" i="96"/>
  <c r="L54" i="95"/>
  <c r="L54" i="96"/>
  <c r="L25" i="91"/>
  <c r="L25" i="92"/>
  <c r="N40" i="95"/>
  <c r="N40" i="96"/>
  <c r="N31" i="91"/>
  <c r="N31" i="92"/>
  <c r="L41" i="95"/>
  <c r="L41" i="96"/>
  <c r="L58" i="95"/>
  <c r="L58" i="96"/>
  <c r="N21" i="95"/>
  <c r="N21" i="96"/>
  <c r="N41" i="95"/>
  <c r="N41" i="96"/>
  <c r="L53" i="93"/>
  <c r="L53" i="94"/>
  <c r="N34" i="95"/>
  <c r="N34" i="96"/>
  <c r="L62" i="93"/>
  <c r="L62" i="94"/>
  <c r="N66" i="93"/>
  <c r="N66" i="94"/>
  <c r="N62" i="93"/>
  <c r="N62" i="94"/>
  <c r="K44" i="12"/>
  <c r="N23" i="95"/>
  <c r="N23" i="96"/>
  <c r="L39" i="95"/>
  <c r="L39" i="96"/>
  <c r="N25" i="91"/>
  <c r="N25" i="92"/>
  <c r="N39" i="93"/>
  <c r="N39" i="94"/>
  <c r="N50" i="95"/>
  <c r="N50" i="96"/>
  <c r="N17" i="93"/>
  <c r="N17" i="94"/>
  <c r="N56" i="95"/>
  <c r="N56" i="96"/>
  <c r="N16" i="96"/>
  <c r="N16" i="95"/>
  <c r="N60" i="95"/>
  <c r="N60" i="96"/>
  <c r="L56" i="95"/>
  <c r="L56" i="96"/>
  <c r="M33" i="93"/>
  <c r="M33" i="94"/>
  <c r="L60" i="95"/>
  <c r="L60" i="96"/>
  <c r="L31" i="91"/>
  <c r="L31" i="92"/>
  <c r="L42" i="95"/>
  <c r="L42" i="96"/>
  <c r="O27" i="95"/>
  <c r="L28" i="95"/>
  <c r="L28" i="96"/>
  <c r="N61" i="95"/>
  <c r="N61" i="96"/>
  <c r="N49" i="95"/>
  <c r="N49" i="96"/>
  <c r="L27" i="91"/>
  <c r="L27" i="92"/>
  <c r="L21" i="93"/>
  <c r="L21" i="94"/>
  <c r="H44" i="93"/>
  <c r="H44" i="94"/>
  <c r="N46" i="95"/>
  <c r="N46" i="96"/>
  <c r="L22" i="93"/>
  <c r="L22" i="94"/>
  <c r="N22" i="93"/>
  <c r="N22" i="94"/>
  <c r="L32" i="91"/>
  <c r="L32" i="92"/>
  <c r="N47" i="91"/>
  <c r="N47" i="92"/>
  <c r="N32" i="91"/>
  <c r="N32" i="92"/>
  <c r="K27" i="96"/>
  <c r="K27" i="95"/>
  <c r="H16" i="95"/>
  <c r="L55" i="93"/>
  <c r="L55" i="94"/>
  <c r="N56" i="93"/>
  <c r="N56" i="94"/>
  <c r="H30" i="91"/>
  <c r="H30" i="92"/>
  <c r="L23" i="95"/>
  <c r="L23" i="96"/>
  <c r="L22" i="95"/>
  <c r="L22" i="96"/>
  <c r="L34" i="95"/>
  <c r="L34" i="96"/>
  <c r="L46" i="95"/>
  <c r="L46" i="96"/>
  <c r="L62" i="95"/>
  <c r="L62" i="96"/>
  <c r="L30" i="91"/>
  <c r="L30" i="92"/>
  <c r="N41" i="93"/>
  <c r="N41" i="94"/>
  <c r="N48" i="95"/>
  <c r="N48" i="96"/>
  <c r="N61" i="93"/>
  <c r="N61" i="94"/>
  <c r="N27" i="91"/>
  <c r="N27" i="92"/>
  <c r="L21" i="95"/>
  <c r="L21" i="96"/>
  <c r="L49" i="95"/>
  <c r="L49" i="96"/>
  <c r="N53" i="93"/>
  <c r="N53" i="94"/>
  <c r="L37" i="95"/>
  <c r="L37" i="96"/>
  <c r="L50" i="95"/>
  <c r="L50" i="96"/>
  <c r="L17" i="93"/>
  <c r="L17" i="94"/>
  <c r="L61" i="93"/>
  <c r="L61" i="94"/>
  <c r="N37" i="95"/>
  <c r="N37" i="96"/>
  <c r="N46" i="93"/>
  <c r="N46" i="94"/>
  <c r="N38" i="95"/>
  <c r="N38" i="96"/>
  <c r="L46" i="93"/>
  <c r="L46" i="94"/>
  <c r="L66" i="93"/>
  <c r="L66" i="94"/>
  <c r="H27" i="96"/>
  <c r="H27" i="95"/>
  <c r="H33" i="93"/>
  <c r="H33" i="94"/>
  <c r="H19" i="94"/>
  <c r="H27" i="94"/>
  <c r="L27" i="93"/>
  <c r="L27" i="94"/>
  <c r="L27" i="96"/>
  <c r="L27" i="95"/>
  <c r="L56" i="93"/>
  <c r="L56" i="94"/>
  <c r="N22" i="95"/>
  <c r="N22" i="96"/>
  <c r="N27" i="93"/>
  <c r="N27" i="94"/>
  <c r="N55" i="93"/>
  <c r="N55" i="94"/>
  <c r="L41" i="93"/>
  <c r="L41" i="94"/>
  <c r="N42" i="95"/>
  <c r="N42" i="96"/>
  <c r="N58" i="95"/>
  <c r="N58" i="96"/>
  <c r="N19" i="93"/>
  <c r="N19" i="94"/>
  <c r="N32" i="95"/>
  <c r="N32" i="96"/>
  <c r="N21" i="93"/>
  <c r="N21" i="94"/>
  <c r="N28" i="95"/>
  <c r="N28" i="96"/>
  <c r="L16" i="96"/>
  <c r="L16" i="95"/>
  <c r="L32" i="95"/>
  <c r="L32" i="96"/>
  <c r="L40" i="95"/>
  <c r="L40" i="96"/>
  <c r="L48" i="95"/>
  <c r="L48" i="96"/>
  <c r="N44" i="93"/>
  <c r="N44" i="94"/>
  <c r="N33" i="93"/>
  <c r="N33" i="94"/>
  <c r="L61" i="95"/>
  <c r="L61" i="96"/>
  <c r="N30" i="91"/>
  <c r="N30" i="92"/>
  <c r="N62" i="95"/>
  <c r="N62" i="96"/>
  <c r="N54" i="95"/>
  <c r="N54" i="96"/>
  <c r="L47" i="91"/>
  <c r="L47" i="92"/>
  <c r="H37" i="92"/>
  <c r="L59" i="93"/>
  <c r="L59" i="94"/>
  <c r="L35" i="94"/>
  <c r="L35" i="93"/>
  <c r="L47" i="93"/>
  <c r="L47" i="94"/>
  <c r="N63" i="93"/>
  <c r="N63" i="94"/>
  <c r="L60" i="93"/>
  <c r="L60" i="94"/>
  <c r="L52" i="93"/>
  <c r="L52" i="94"/>
  <c r="N29" i="93"/>
  <c r="N29" i="94"/>
  <c r="N65" i="93"/>
  <c r="N65" i="94"/>
  <c r="L29" i="93"/>
  <c r="L29" i="94"/>
  <c r="L38" i="93"/>
  <c r="L38" i="94"/>
  <c r="N38" i="93"/>
  <c r="N38" i="94"/>
  <c r="L43" i="91"/>
  <c r="L43" i="92"/>
  <c r="H43" i="94"/>
  <c r="H63" i="94"/>
  <c r="H54" i="94"/>
  <c r="N35" i="94"/>
  <c r="N35" i="93"/>
  <c r="N68" i="93"/>
  <c r="N68" i="94"/>
  <c r="L23" i="91"/>
  <c r="L23" i="92"/>
  <c r="L37" i="91"/>
  <c r="L37" i="92"/>
  <c r="L36" i="93"/>
  <c r="L36" i="94"/>
  <c r="N37" i="91"/>
  <c r="N37" i="92"/>
  <c r="L46" i="91"/>
  <c r="L46" i="92"/>
  <c r="N45" i="93"/>
  <c r="N45" i="94"/>
  <c r="N20" i="91"/>
  <c r="N20" i="92"/>
  <c r="N46" i="91"/>
  <c r="N46" i="92"/>
  <c r="L38" i="91"/>
  <c r="L38" i="92"/>
  <c r="H46" i="91"/>
  <c r="H46" i="92"/>
  <c r="H16" i="94"/>
  <c r="H16" i="93"/>
  <c r="N41" i="91"/>
  <c r="N41" i="92"/>
  <c r="H60" i="93"/>
  <c r="H60" i="94"/>
  <c r="N34" i="93"/>
  <c r="N34" i="94"/>
  <c r="N17" i="92"/>
  <c r="N17" i="91"/>
  <c r="N43" i="91"/>
  <c r="N43" i="92"/>
  <c r="N50" i="93"/>
  <c r="N50" i="94"/>
  <c r="L34" i="93"/>
  <c r="L34" i="94"/>
  <c r="L43" i="93"/>
  <c r="L43" i="94"/>
  <c r="M49" i="93"/>
  <c r="M49" i="94"/>
  <c r="N51" i="93"/>
  <c r="N51" i="94"/>
  <c r="L67" i="93"/>
  <c r="L67" i="94"/>
  <c r="N18" i="91"/>
  <c r="N18" i="92"/>
  <c r="H38" i="91"/>
  <c r="H38" i="92"/>
  <c r="N52" i="93"/>
  <c r="N52" i="94"/>
  <c r="N48" i="93"/>
  <c r="N48" i="94"/>
  <c r="L51" i="93"/>
  <c r="L51" i="94"/>
  <c r="N16" i="94"/>
  <c r="N16" i="93"/>
  <c r="N59" i="93"/>
  <c r="N59" i="94"/>
  <c r="L49" i="93"/>
  <c r="L49" i="94"/>
  <c r="N43" i="93"/>
  <c r="N43" i="94"/>
  <c r="L18" i="91"/>
  <c r="L18" i="92"/>
  <c r="L32" i="93"/>
  <c r="L32" i="94"/>
  <c r="H32" i="93"/>
  <c r="H32" i="94"/>
  <c r="H52" i="94"/>
  <c r="L20" i="91"/>
  <c r="L20" i="92"/>
  <c r="L54" i="93"/>
  <c r="L54" i="94"/>
  <c r="L58" i="93"/>
  <c r="L58" i="94"/>
  <c r="N54" i="93"/>
  <c r="N54" i="94"/>
  <c r="N58" i="93"/>
  <c r="N58" i="94"/>
  <c r="N18" i="93"/>
  <c r="N18" i="94"/>
  <c r="H49" i="93"/>
  <c r="H49" i="94"/>
  <c r="M60" i="93"/>
  <c r="M60" i="94"/>
  <c r="N47" i="93"/>
  <c r="N47" i="94"/>
  <c r="N67" i="93"/>
  <c r="N67" i="94"/>
  <c r="H34" i="94"/>
  <c r="L63" i="93"/>
  <c r="L63" i="94"/>
  <c r="N36" i="93"/>
  <c r="N36" i="94"/>
  <c r="L41" i="91"/>
  <c r="L41" i="92"/>
  <c r="N32" i="93"/>
  <c r="N32" i="94"/>
  <c r="L68" i="93"/>
  <c r="L68" i="94"/>
  <c r="N60" i="93"/>
  <c r="N60" i="94"/>
  <c r="L16" i="94"/>
  <c r="L16" i="93"/>
  <c r="L65" i="93"/>
  <c r="L65" i="94"/>
  <c r="L48" i="93"/>
  <c r="L48" i="94"/>
  <c r="H68" i="94"/>
  <c r="N25" i="93"/>
  <c r="N25" i="94"/>
  <c r="N49" i="93"/>
  <c r="N49" i="94"/>
  <c r="H48" i="93"/>
  <c r="H48" i="94"/>
  <c r="N38" i="91"/>
  <c r="N38" i="92"/>
  <c r="L45" i="93"/>
  <c r="L45" i="94"/>
  <c r="L25" i="93"/>
  <c r="L25" i="94"/>
  <c r="N23" i="91"/>
  <c r="N23" i="92"/>
  <c r="L50" i="93"/>
  <c r="L50" i="94"/>
  <c r="L18" i="93"/>
  <c r="L18" i="94"/>
  <c r="L17" i="92"/>
  <c r="L17" i="91"/>
  <c r="L48" i="91"/>
  <c r="L48" i="92"/>
  <c r="L26" i="92"/>
  <c r="L26" i="91"/>
  <c r="N35" i="92"/>
  <c r="N35" i="91"/>
  <c r="L33" i="91"/>
  <c r="L33" i="92"/>
  <c r="L50" i="91"/>
  <c r="L50" i="92"/>
  <c r="N39" i="91"/>
  <c r="N39" i="92"/>
  <c r="N50" i="91"/>
  <c r="N50" i="92"/>
  <c r="N26" i="92"/>
  <c r="N26" i="91"/>
  <c r="L35" i="92"/>
  <c r="L35" i="91"/>
  <c r="L39" i="91"/>
  <c r="L39" i="92"/>
  <c r="L36" i="91"/>
  <c r="L36" i="92"/>
  <c r="N21" i="91"/>
  <c r="N21" i="92"/>
  <c r="H24" i="91"/>
  <c r="L34" i="91"/>
  <c r="L34" i="92"/>
  <c r="N48" i="91"/>
  <c r="N48" i="92"/>
  <c r="N16" i="92"/>
  <c r="N16" i="91"/>
  <c r="L24" i="92"/>
  <c r="L24" i="91"/>
  <c r="N24" i="92"/>
  <c r="N24" i="91"/>
  <c r="L51" i="91"/>
  <c r="L51" i="92"/>
  <c r="N36" i="91"/>
  <c r="N36" i="92"/>
  <c r="L21" i="91"/>
  <c r="L21" i="92"/>
  <c r="N49" i="91"/>
  <c r="N49" i="92"/>
  <c r="N33" i="91"/>
  <c r="N33" i="92"/>
  <c r="N22" i="91"/>
  <c r="N22" i="92"/>
  <c r="N42" i="91"/>
  <c r="N42" i="92"/>
  <c r="L22" i="91"/>
  <c r="L22" i="92"/>
  <c r="N34" i="91"/>
  <c r="N34" i="92"/>
  <c r="L49" i="91"/>
  <c r="L49" i="92"/>
  <c r="L29" i="91"/>
  <c r="L29" i="92"/>
  <c r="N29" i="91"/>
  <c r="N29" i="92"/>
  <c r="L16" i="92"/>
  <c r="L16" i="91"/>
  <c r="L42" i="91"/>
  <c r="L42" i="92"/>
  <c r="N51" i="91"/>
  <c r="N51" i="92"/>
  <c r="M14" i="48"/>
  <c r="K43" i="11"/>
  <c r="P43" i="11"/>
  <c r="H20" i="39"/>
  <c r="L15" i="52"/>
  <c r="N15" i="93"/>
  <c r="N15" i="94"/>
  <c r="L15" i="93"/>
  <c r="L15" i="94"/>
  <c r="H15" i="95"/>
  <c r="H15" i="96"/>
  <c r="N15" i="52"/>
  <c r="L15" i="95"/>
  <c r="L15" i="96"/>
  <c r="M15" i="52"/>
  <c r="H15" i="42"/>
  <c r="M15" i="39"/>
  <c r="M15" i="40"/>
  <c r="N15" i="47"/>
  <c r="N15" i="48"/>
  <c r="L15" i="41"/>
  <c r="L15" i="42"/>
  <c r="L15" i="47"/>
  <c r="L15" i="48"/>
  <c r="H15" i="40"/>
  <c r="N15" i="39"/>
  <c r="N15" i="40"/>
  <c r="N15" i="41"/>
  <c r="N15" i="42"/>
  <c r="N15" i="6"/>
  <c r="N15" i="43"/>
  <c r="L15" i="6"/>
  <c r="L15" i="43"/>
  <c r="H15" i="43"/>
  <c r="L15" i="39"/>
  <c r="L15" i="40"/>
  <c r="N15" i="49"/>
  <c r="M15" i="91"/>
  <c r="L15" i="49"/>
  <c r="N15" i="91"/>
  <c r="N15" i="92"/>
  <c r="L15" i="91"/>
  <c r="L15" i="92"/>
  <c r="N15" i="3"/>
  <c r="N15" i="38"/>
  <c r="L15" i="3"/>
  <c r="L15" i="38"/>
  <c r="N15" i="45"/>
  <c r="N15" i="46"/>
  <c r="H15" i="3"/>
  <c r="H15" i="38"/>
  <c r="L15" i="45"/>
  <c r="L15" i="46"/>
  <c r="H15" i="91"/>
  <c r="H15" i="92"/>
  <c r="H16" i="96"/>
  <c r="P16" i="44"/>
  <c r="P16" i="6" s="1"/>
  <c r="H14" i="41"/>
  <c r="K49" i="12"/>
  <c r="K15" i="13"/>
  <c r="H14" i="95"/>
  <c r="H14" i="47"/>
  <c r="H63" i="95"/>
  <c r="M16" i="93"/>
  <c r="H56" i="93"/>
  <c r="K33" i="5"/>
  <c r="K33" i="41" s="1"/>
  <c r="H22" i="39"/>
  <c r="H36" i="93"/>
  <c r="H52" i="93"/>
  <c r="K16" i="11"/>
  <c r="K18" i="3"/>
  <c r="H68" i="93"/>
  <c r="H31" i="95"/>
  <c r="H23" i="95"/>
  <c r="M23" i="96"/>
  <c r="H39" i="95"/>
  <c r="H35" i="95"/>
  <c r="H47" i="95"/>
  <c r="H55" i="95"/>
  <c r="H57" i="93"/>
  <c r="H41" i="93"/>
  <c r="K25" i="44"/>
  <c r="K25" i="6" s="1"/>
  <c r="K17" i="5"/>
  <c r="K17" i="41" s="1"/>
  <c r="L52" i="13"/>
  <c r="L30" i="7"/>
  <c r="N30" i="7"/>
  <c r="K21" i="44"/>
  <c r="H19" i="91"/>
  <c r="H34" i="91"/>
  <c r="N27" i="96"/>
  <c r="N64" i="11"/>
  <c r="N39" i="95"/>
  <c r="H45" i="91"/>
  <c r="M45" i="92"/>
  <c r="H23" i="91"/>
  <c r="H49" i="91"/>
  <c r="H26" i="92"/>
  <c r="H41" i="91"/>
  <c r="M41" i="92"/>
  <c r="M29" i="43"/>
  <c r="H15" i="6"/>
  <c r="H15" i="41"/>
  <c r="N30" i="44"/>
  <c r="N16" i="43"/>
  <c r="P24" i="44"/>
  <c r="P24" i="6" s="1"/>
  <c r="N45" i="8"/>
  <c r="N52" i="13"/>
  <c r="K59" i="11"/>
  <c r="L71" i="12"/>
  <c r="L45" i="8"/>
  <c r="L24" i="10"/>
  <c r="L26" i="50"/>
  <c r="L64" i="11"/>
  <c r="N71" i="12"/>
  <c r="H34" i="93"/>
  <c r="H62" i="93"/>
  <c r="M43" i="47"/>
  <c r="M19" i="3"/>
  <c r="H30" i="93"/>
  <c r="H38" i="93"/>
  <c r="H19" i="93"/>
  <c r="L30" i="44"/>
  <c r="O19" i="3"/>
  <c r="H31" i="93"/>
  <c r="H63" i="93"/>
  <c r="H25" i="96"/>
  <c r="H43" i="93"/>
  <c r="H14" i="45"/>
  <c r="N24" i="10"/>
  <c r="N26" i="50"/>
  <c r="H37" i="91"/>
  <c r="H54" i="93"/>
  <c r="H18" i="93"/>
  <c r="M18" i="94"/>
  <c r="M50" i="94"/>
  <c r="H50" i="93"/>
  <c r="H19" i="45"/>
  <c r="M19" i="46"/>
  <c r="H21" i="95"/>
  <c r="M21" i="96"/>
  <c r="H61" i="95"/>
  <c r="M61" i="96"/>
  <c r="H16" i="49"/>
  <c r="M16" i="9"/>
  <c r="H41" i="95"/>
  <c r="M41" i="96"/>
  <c r="M14" i="51"/>
  <c r="H45" i="93"/>
  <c r="M45" i="94"/>
  <c r="H25" i="49"/>
  <c r="M25" i="9"/>
  <c r="H21" i="9"/>
  <c r="M21" i="49"/>
  <c r="K66" i="5"/>
  <c r="K66" i="41" s="1"/>
  <c r="M28" i="96"/>
  <c r="H28" i="95"/>
  <c r="H25" i="91"/>
  <c r="H48" i="91"/>
  <c r="M48" i="92"/>
  <c r="M48" i="96"/>
  <c r="H48" i="95"/>
  <c r="H25" i="46"/>
  <c r="M25" i="45"/>
  <c r="H21" i="93"/>
  <c r="M21" i="94"/>
  <c r="H29" i="93"/>
  <c r="M29" i="94"/>
  <c r="H61" i="93"/>
  <c r="M61" i="94"/>
  <c r="H24" i="92"/>
  <c r="L14" i="39"/>
  <c r="L23" i="4"/>
  <c r="L87" i="5"/>
  <c r="H59" i="93"/>
  <c r="M59" i="94"/>
  <c r="M23" i="46"/>
  <c r="H23" i="45"/>
  <c r="H29" i="95"/>
  <c r="M29" i="96"/>
  <c r="H45" i="95"/>
  <c r="M45" i="96"/>
  <c r="H57" i="95"/>
  <c r="M57" i="96"/>
  <c r="H27" i="93"/>
  <c r="H55" i="93"/>
  <c r="M55" i="94"/>
  <c r="H67" i="93"/>
  <c r="M67" i="94"/>
  <c r="H27" i="46"/>
  <c r="M27" i="45"/>
  <c r="H42" i="47"/>
  <c r="M42" i="48"/>
  <c r="M37" i="96"/>
  <c r="H37" i="95"/>
  <c r="H53" i="95"/>
  <c r="M53" i="96"/>
  <c r="H23" i="94"/>
  <c r="H21" i="45"/>
  <c r="M21" i="46"/>
  <c r="H44" i="47"/>
  <c r="M44" i="48"/>
  <c r="H25" i="93"/>
  <c r="M25" i="94"/>
  <c r="M53" i="94"/>
  <c r="H21" i="91"/>
  <c r="M21" i="92"/>
  <c r="H32" i="91"/>
  <c r="M32" i="92"/>
  <c r="H43" i="91"/>
  <c r="M43" i="92"/>
  <c r="H51" i="91"/>
  <c r="M51" i="92"/>
  <c r="H15" i="93"/>
  <c r="M15" i="94"/>
  <c r="H17" i="46"/>
  <c r="M17" i="45"/>
  <c r="H29" i="45"/>
  <c r="M29" i="46"/>
  <c r="H16" i="48"/>
  <c r="M17" i="94"/>
  <c r="H17" i="93"/>
  <c r="M37" i="94"/>
  <c r="H37" i="93"/>
  <c r="H17" i="92"/>
  <c r="M17" i="91"/>
  <c r="H28" i="91"/>
  <c r="M28" i="92"/>
  <c r="H36" i="91"/>
  <c r="M36" i="92"/>
  <c r="H47" i="91"/>
  <c r="M47" i="92"/>
  <c r="K16" i="38"/>
  <c r="K20" i="44"/>
  <c r="K20" i="6" s="1"/>
  <c r="H14" i="3"/>
  <c r="H60" i="95"/>
  <c r="M60" i="96"/>
  <c r="M46" i="94"/>
  <c r="H46" i="93"/>
  <c r="H15" i="45"/>
  <c r="M15" i="46"/>
  <c r="H22" i="93"/>
  <c r="M22" i="94"/>
  <c r="H66" i="93"/>
  <c r="M66" i="94"/>
  <c r="M24" i="45"/>
  <c r="H24" i="46"/>
  <c r="H62" i="95"/>
  <c r="M62" i="96"/>
  <c r="H31" i="91"/>
  <c r="M31" i="92"/>
  <c r="O17" i="39"/>
  <c r="K17" i="4"/>
  <c r="K17" i="98" s="1"/>
  <c r="M46" i="96"/>
  <c r="H46" i="95"/>
  <c r="H28" i="45"/>
  <c r="M28" i="46"/>
  <c r="H22" i="95"/>
  <c r="M22" i="96"/>
  <c r="H54" i="95"/>
  <c r="M54" i="96"/>
  <c r="K31" i="5"/>
  <c r="K31" i="41" s="1"/>
  <c r="H16" i="46"/>
  <c r="M16" i="45"/>
  <c r="H30" i="95"/>
  <c r="M30" i="96"/>
  <c r="H16" i="92"/>
  <c r="M16" i="91"/>
  <c r="M39" i="92"/>
  <c r="H39" i="91"/>
  <c r="K68" i="5"/>
  <c r="O24" i="9"/>
  <c r="H17" i="96"/>
  <c r="M17" i="95"/>
  <c r="H49" i="95"/>
  <c r="M49" i="96"/>
  <c r="H35" i="94"/>
  <c r="M35" i="93"/>
  <c r="H47" i="93"/>
  <c r="M47" i="94"/>
  <c r="K26" i="5"/>
  <c r="K26" i="41" s="1"/>
  <c r="H38" i="95"/>
  <c r="M38" i="96"/>
  <c r="H33" i="95"/>
  <c r="M33" i="96"/>
  <c r="H39" i="93"/>
  <c r="M39" i="94"/>
  <c r="H51" i="93"/>
  <c r="M51" i="94"/>
  <c r="H23" i="3"/>
  <c r="K69" i="5"/>
  <c r="K69" i="41" s="1"/>
  <c r="H15" i="47"/>
  <c r="M15" i="48"/>
  <c r="H18" i="45"/>
  <c r="M18" i="46"/>
  <c r="H26" i="45"/>
  <c r="M26" i="46"/>
  <c r="H24" i="96"/>
  <c r="M24" i="95"/>
  <c r="H36" i="96"/>
  <c r="M36" i="95"/>
  <c r="H44" i="95"/>
  <c r="M44" i="96"/>
  <c r="H56" i="95"/>
  <c r="M56" i="96"/>
  <c r="H42" i="93"/>
  <c r="M42" i="94"/>
  <c r="H18" i="91"/>
  <c r="M18" i="92"/>
  <c r="H29" i="91"/>
  <c r="M29" i="92"/>
  <c r="H40" i="91"/>
  <c r="M40" i="92"/>
  <c r="H20" i="3"/>
  <c r="H14" i="91"/>
  <c r="M14" i="92"/>
  <c r="N87" i="5"/>
  <c r="H22" i="45"/>
  <c r="M22" i="46"/>
  <c r="H20" i="95"/>
  <c r="M20" i="96"/>
  <c r="H32" i="95"/>
  <c r="M32" i="96"/>
  <c r="H40" i="95"/>
  <c r="M40" i="96"/>
  <c r="H52" i="95"/>
  <c r="M52" i="96"/>
  <c r="H26" i="94"/>
  <c r="M26" i="93"/>
  <c r="H58" i="93"/>
  <c r="M58" i="94"/>
  <c r="H22" i="91"/>
  <c r="M22" i="92"/>
  <c r="H33" i="91"/>
  <c r="M33" i="92"/>
  <c r="H44" i="91"/>
  <c r="M44" i="92"/>
  <c r="K19" i="3"/>
  <c r="K45" i="5"/>
  <c r="H42" i="95"/>
  <c r="M42" i="96"/>
  <c r="H20" i="91"/>
  <c r="M20" i="92"/>
  <c r="M14" i="41"/>
  <c r="H22" i="3"/>
  <c r="M50" i="92"/>
  <c r="H50" i="91"/>
  <c r="H18" i="95"/>
  <c r="M18" i="96"/>
  <c r="H50" i="95"/>
  <c r="M50" i="96"/>
  <c r="H27" i="91"/>
  <c r="M27" i="92"/>
  <c r="K57" i="5"/>
  <c r="K57" i="41" s="1"/>
  <c r="O14" i="6"/>
  <c r="M20" i="46"/>
  <c r="H20" i="45"/>
  <c r="H26" i="95"/>
  <c r="M26" i="96"/>
  <c r="H58" i="95"/>
  <c r="M58" i="96"/>
  <c r="M35" i="91"/>
  <c r="H35" i="92"/>
  <c r="M34" i="96"/>
  <c r="H34" i="95"/>
  <c r="H42" i="91"/>
  <c r="M42" i="92"/>
  <c r="N22" i="39"/>
  <c r="N23" i="4"/>
  <c r="O20" i="49"/>
  <c r="K20" i="50"/>
  <c r="K22" i="5"/>
  <c r="K22" i="41" s="1"/>
  <c r="H17" i="38"/>
  <c r="K17" i="38"/>
  <c r="M17" i="38"/>
  <c r="K62" i="5"/>
  <c r="K62" i="41" s="1"/>
  <c r="M23" i="3"/>
  <c r="K23" i="5"/>
  <c r="K23" i="41" s="1"/>
  <c r="K30" i="5"/>
  <c r="K30" i="41" s="1"/>
  <c r="K19" i="10"/>
  <c r="K19" i="51" s="1"/>
  <c r="P18" i="3"/>
  <c r="O18" i="3"/>
  <c r="M22" i="9"/>
  <c r="N14" i="3"/>
  <c r="N19" i="3"/>
  <c r="H21" i="3"/>
  <c r="L18" i="3"/>
  <c r="K22" i="50"/>
  <c r="N17" i="38"/>
  <c r="M16" i="38"/>
  <c r="A84" i="99" l="1"/>
  <c r="A85" i="99"/>
  <c r="K18" i="44"/>
  <c r="K18" i="6" s="1"/>
  <c r="K21" i="5"/>
  <c r="K21" i="41" s="1"/>
  <c r="O60" i="93"/>
  <c r="P17" i="44"/>
  <c r="P17" i="6" s="1"/>
  <c r="K29" i="5"/>
  <c r="K29" i="41" s="1"/>
  <c r="K23" i="10"/>
  <c r="O15" i="51"/>
  <c r="M18" i="9"/>
  <c r="K18" i="10"/>
  <c r="K18" i="51" s="1"/>
  <c r="K15" i="10"/>
  <c r="K15" i="51" s="1"/>
  <c r="M65" i="94"/>
  <c r="P14" i="44"/>
  <c r="P14" i="43" s="1"/>
  <c r="K25" i="5"/>
  <c r="K25" i="41" s="1"/>
  <c r="K24" i="13"/>
  <c r="K24" i="91" s="1"/>
  <c r="O24" i="91"/>
  <c r="M14" i="40"/>
  <c r="O14" i="40"/>
  <c r="O33" i="94"/>
  <c r="K14" i="4"/>
  <c r="K14" i="40" s="1"/>
  <c r="K54" i="5"/>
  <c r="K54" i="41" s="1"/>
  <c r="K16" i="5"/>
  <c r="K16" i="41" s="1"/>
  <c r="P18" i="50"/>
  <c r="P18" i="49" s="1"/>
  <c r="K28" i="5"/>
  <c r="K28" i="41" s="1"/>
  <c r="P61" i="5"/>
  <c r="P61" i="41" s="1"/>
  <c r="K22" i="10"/>
  <c r="K19" i="44"/>
  <c r="K19" i="6" s="1"/>
  <c r="K18" i="4"/>
  <c r="K18" i="39" s="1"/>
  <c r="M20" i="52"/>
  <c r="O18" i="40"/>
  <c r="K63" i="5"/>
  <c r="K63" i="41" s="1"/>
  <c r="K61" i="5"/>
  <c r="K61" i="41" s="1"/>
  <c r="K68" i="12"/>
  <c r="K68" i="93" s="1"/>
  <c r="P54" i="5"/>
  <c r="P54" i="41" s="1"/>
  <c r="O23" i="9"/>
  <c r="O18" i="51"/>
  <c r="P27" i="11"/>
  <c r="P27" i="95" s="1"/>
  <c r="K37" i="13"/>
  <c r="K37" i="92" s="1"/>
  <c r="P14" i="50"/>
  <c r="P14" i="49" s="1"/>
  <c r="O31" i="94"/>
  <c r="O16" i="39"/>
  <c r="O27" i="96"/>
  <c r="O37" i="92"/>
  <c r="K14" i="43"/>
  <c r="K16" i="4"/>
  <c r="K16" i="39" s="1"/>
  <c r="K31" i="12"/>
  <c r="K31" i="94" s="1"/>
  <c r="K38" i="5"/>
  <c r="K38" i="41" s="1"/>
  <c r="K24" i="5"/>
  <c r="K24" i="41" s="1"/>
  <c r="K65" i="5"/>
  <c r="K65" i="41" s="1"/>
  <c r="K27" i="12"/>
  <c r="K27" i="93" s="1"/>
  <c r="K65" i="12"/>
  <c r="K65" i="93" s="1"/>
  <c r="P19" i="11"/>
  <c r="P19" i="96" s="1"/>
  <c r="O65" i="93"/>
  <c r="M59" i="96"/>
  <c r="P38" i="5"/>
  <c r="P38" i="41" s="1"/>
  <c r="K45" i="13"/>
  <c r="K45" i="91" s="1"/>
  <c r="O15" i="9"/>
  <c r="K17" i="10"/>
  <c r="K17" i="51" s="1"/>
  <c r="K15" i="50"/>
  <c r="K15" i="9" s="1"/>
  <c r="O17" i="51"/>
  <c r="O45" i="91"/>
  <c r="O19" i="96"/>
  <c r="M17" i="52"/>
  <c r="K40" i="5"/>
  <c r="K40" i="41" s="1"/>
  <c r="O27" i="94"/>
  <c r="O16" i="52"/>
  <c r="K16" i="10"/>
  <c r="K16" i="51" s="1"/>
  <c r="M16" i="52"/>
  <c r="P20" i="10"/>
  <c r="P20" i="51" s="1"/>
  <c r="O20" i="51"/>
  <c r="O23" i="52"/>
  <c r="O23" i="51"/>
  <c r="O19" i="52"/>
  <c r="O19" i="51"/>
  <c r="M22" i="52"/>
  <c r="M15" i="49"/>
  <c r="K41" i="5"/>
  <c r="K41" i="41" s="1"/>
  <c r="O34" i="94"/>
  <c r="M27" i="96"/>
  <c r="K26" i="44"/>
  <c r="K54" i="12"/>
  <c r="K54" i="94" s="1"/>
  <c r="K32" i="5"/>
  <c r="O68" i="94"/>
  <c r="O54" i="94"/>
  <c r="K34" i="12"/>
  <c r="K34" i="94" s="1"/>
  <c r="O14" i="48"/>
  <c r="O14" i="47"/>
  <c r="P19" i="44"/>
  <c r="P19" i="6" s="1"/>
  <c r="K49" i="5"/>
  <c r="K49" i="41" s="1"/>
  <c r="K23" i="12"/>
  <c r="K23" i="93" s="1"/>
  <c r="L25" i="3"/>
  <c r="I15" i="34" s="1"/>
  <c r="O23" i="93"/>
  <c r="L87" i="41"/>
  <c r="I17" i="34" s="1"/>
  <c r="I21" i="2" s="1"/>
  <c r="O31" i="96"/>
  <c r="K23" i="44"/>
  <c r="K20" i="5"/>
  <c r="O22" i="40"/>
  <c r="K22" i="4"/>
  <c r="K22" i="39" s="1"/>
  <c r="L25" i="38"/>
  <c r="I15" i="36" s="1"/>
  <c r="I17" i="2" s="1"/>
  <c r="L52" i="92"/>
  <c r="I25" i="36" s="1"/>
  <c r="I47" i="2" s="1"/>
  <c r="L71" i="94"/>
  <c r="I24" i="36" s="1"/>
  <c r="I44" i="2" s="1"/>
  <c r="N71" i="94"/>
  <c r="G24" i="36" s="1"/>
  <c r="G44" i="2" s="1"/>
  <c r="N45" i="48"/>
  <c r="G20" i="36" s="1"/>
  <c r="G32" i="2" s="1"/>
  <c r="N26" i="49"/>
  <c r="G21" i="36" s="1"/>
  <c r="G35" i="2" s="1"/>
  <c r="N24" i="52"/>
  <c r="G22" i="36" s="1"/>
  <c r="G38" i="2" s="1"/>
  <c r="L24" i="52"/>
  <c r="I22" i="36" s="1"/>
  <c r="I38" i="2" s="1"/>
  <c r="L30" i="46"/>
  <c r="I19" i="36" s="1"/>
  <c r="I29" i="2" s="1"/>
  <c r="N87" i="42"/>
  <c r="G17" i="36" s="1"/>
  <c r="G23" i="2" s="1"/>
  <c r="N25" i="38"/>
  <c r="G15" i="36" s="1"/>
  <c r="G17" i="2" s="1"/>
  <c r="N52" i="92"/>
  <c r="G25" i="36" s="1"/>
  <c r="G47" i="2" s="1"/>
  <c r="N64" i="96"/>
  <c r="G23" i="36" s="1"/>
  <c r="G41" i="2" s="1"/>
  <c r="L64" i="96"/>
  <c r="I23" i="36" s="1"/>
  <c r="I41" i="2" s="1"/>
  <c r="L45" i="48"/>
  <c r="I20" i="36" s="1"/>
  <c r="I32" i="2" s="1"/>
  <c r="L26" i="49"/>
  <c r="I21" i="36" s="1"/>
  <c r="I35" i="2" s="1"/>
  <c r="N30" i="43"/>
  <c r="G18" i="36" s="1"/>
  <c r="G26" i="2" s="1"/>
  <c r="L30" i="43"/>
  <c r="I18" i="36" s="1"/>
  <c r="I26" i="2" s="1"/>
  <c r="L87" i="42"/>
  <c r="I17" i="36" s="1"/>
  <c r="I23" i="2" s="1"/>
  <c r="N30" i="46"/>
  <c r="G19" i="36" s="1"/>
  <c r="G29" i="2" s="1"/>
  <c r="N23" i="40"/>
  <c r="G16" i="36" s="1"/>
  <c r="G20" i="2" s="1"/>
  <c r="L23" i="40"/>
  <c r="I16" i="36" s="1"/>
  <c r="I20" i="2" s="1"/>
  <c r="M14" i="45"/>
  <c r="M14" i="46"/>
  <c r="P14" i="6"/>
  <c r="M14" i="52"/>
  <c r="K14" i="8"/>
  <c r="K14" i="9"/>
  <c r="K14" i="49"/>
  <c r="O14" i="9"/>
  <c r="M14" i="95"/>
  <c r="M14" i="96"/>
  <c r="M14" i="93"/>
  <c r="M14" i="94"/>
  <c r="K14" i="13"/>
  <c r="K46" i="5"/>
  <c r="K46" i="41" s="1"/>
  <c r="K62" i="12"/>
  <c r="K62" i="94" s="1"/>
  <c r="O62" i="94"/>
  <c r="N24" i="51"/>
  <c r="G22" i="34" s="1"/>
  <c r="G36" i="2" s="1"/>
  <c r="M29" i="6"/>
  <c r="K52" i="5"/>
  <c r="K52" i="41" s="1"/>
  <c r="L24" i="51"/>
  <c r="I22" i="34" s="1"/>
  <c r="I36" i="2" s="1"/>
  <c r="L30" i="6"/>
  <c r="I18" i="34" s="1"/>
  <c r="I24" i="2" s="1"/>
  <c r="N26" i="9"/>
  <c r="G21" i="34" s="1"/>
  <c r="G33" i="2" s="1"/>
  <c r="K51" i="5"/>
  <c r="K51" i="41" s="1"/>
  <c r="P25" i="44"/>
  <c r="P25" i="6" s="1"/>
  <c r="N71" i="93"/>
  <c r="G24" i="34" s="1"/>
  <c r="G42" i="2" s="1"/>
  <c r="K39" i="5"/>
  <c r="K39" i="41" s="1"/>
  <c r="K60" i="5"/>
  <c r="K60" i="41" s="1"/>
  <c r="K19" i="50"/>
  <c r="K19" i="49" s="1"/>
  <c r="P19" i="50"/>
  <c r="P19" i="49" s="1"/>
  <c r="M14" i="47"/>
  <c r="P14" i="8"/>
  <c r="N52" i="91"/>
  <c r="G25" i="34" s="1"/>
  <c r="G45" i="2" s="1"/>
  <c r="N30" i="45"/>
  <c r="G19" i="34" s="1"/>
  <c r="G27" i="2" s="1"/>
  <c r="K21" i="8"/>
  <c r="L45" i="47"/>
  <c r="I20" i="34" s="1"/>
  <c r="I30" i="2" s="1"/>
  <c r="N45" i="47"/>
  <c r="G20" i="34" s="1"/>
  <c r="G30" i="2" s="1"/>
  <c r="L64" i="95"/>
  <c r="I23" i="34" s="1"/>
  <c r="I39" i="2" s="1"/>
  <c r="L71" i="93"/>
  <c r="I24" i="34" s="1"/>
  <c r="I42" i="2" s="1"/>
  <c r="N64" i="95"/>
  <c r="G23" i="34" s="1"/>
  <c r="G39" i="2" s="1"/>
  <c r="L30" i="45"/>
  <c r="I19" i="34" s="1"/>
  <c r="I27" i="2" s="1"/>
  <c r="L52" i="91"/>
  <c r="I25" i="34" s="1"/>
  <c r="I45" i="2" s="1"/>
  <c r="L26" i="9"/>
  <c r="I21" i="34" s="1"/>
  <c r="I33" i="2" s="1"/>
  <c r="N30" i="6"/>
  <c r="G18" i="34" s="1"/>
  <c r="G24" i="2" s="1"/>
  <c r="O15" i="43"/>
  <c r="O15" i="6"/>
  <c r="P15" i="44"/>
  <c r="P15" i="43" s="1"/>
  <c r="A15" i="43" s="1"/>
  <c r="L23" i="39"/>
  <c r="I16" i="34" s="1"/>
  <c r="I18" i="2" s="1"/>
  <c r="K15" i="44"/>
  <c r="K15" i="6" s="1"/>
  <c r="P14" i="5"/>
  <c r="K36" i="5"/>
  <c r="K36" i="41" s="1"/>
  <c r="K47" i="5"/>
  <c r="K47" i="41" s="1"/>
  <c r="P15" i="4"/>
  <c r="P15" i="98" s="1"/>
  <c r="K67" i="5"/>
  <c r="K67" i="41" s="1"/>
  <c r="M19" i="39"/>
  <c r="M19" i="40"/>
  <c r="K19" i="4"/>
  <c r="O21" i="40"/>
  <c r="K22" i="40"/>
  <c r="M20" i="39"/>
  <c r="M21" i="40"/>
  <c r="K53" i="5"/>
  <c r="K53" i="41" s="1"/>
  <c r="K37" i="5"/>
  <c r="K37" i="41" s="1"/>
  <c r="M22" i="39"/>
  <c r="M22" i="40"/>
  <c r="K34" i="5"/>
  <c r="K34" i="41" s="1"/>
  <c r="K24" i="11"/>
  <c r="K17" i="40"/>
  <c r="K17" i="39"/>
  <c r="K16" i="40"/>
  <c r="K21" i="7"/>
  <c r="K55" i="5"/>
  <c r="K55" i="41" s="1"/>
  <c r="M19" i="9"/>
  <c r="M19" i="49"/>
  <c r="K17" i="7"/>
  <c r="K17" i="101" s="1"/>
  <c r="K59" i="5"/>
  <c r="K59" i="41" s="1"/>
  <c r="K18" i="5"/>
  <c r="K18" i="41" s="1"/>
  <c r="K50" i="5"/>
  <c r="K50" i="41" s="1"/>
  <c r="K42" i="5"/>
  <c r="K42" i="41" s="1"/>
  <c r="K27" i="5"/>
  <c r="K27" i="41" s="1"/>
  <c r="K19" i="7"/>
  <c r="K58" i="5"/>
  <c r="K64" i="5"/>
  <c r="K64" i="41" s="1"/>
  <c r="K28" i="7"/>
  <c r="K17" i="50"/>
  <c r="P16" i="43"/>
  <c r="A16" i="43" s="1"/>
  <c r="K37" i="12"/>
  <c r="O16" i="43"/>
  <c r="O20" i="52"/>
  <c r="K25" i="7"/>
  <c r="P59" i="11"/>
  <c r="O59" i="96"/>
  <c r="K20" i="52"/>
  <c r="K22" i="44"/>
  <c r="K22" i="6" s="1"/>
  <c r="K59" i="95"/>
  <c r="K59" i="96"/>
  <c r="K27" i="7"/>
  <c r="K30" i="12"/>
  <c r="M30" i="93"/>
  <c r="M30" i="94"/>
  <c r="K26" i="7"/>
  <c r="K18" i="7"/>
  <c r="K19" i="8"/>
  <c r="M31" i="93"/>
  <c r="M31" i="94"/>
  <c r="K23" i="7"/>
  <c r="K31" i="95"/>
  <c r="K31" i="96"/>
  <c r="M31" i="95"/>
  <c r="M31" i="96"/>
  <c r="O22" i="9"/>
  <c r="O22" i="49"/>
  <c r="K44" i="11"/>
  <c r="K42" i="8"/>
  <c r="K42" i="102" s="1"/>
  <c r="M19" i="91"/>
  <c r="M19" i="92"/>
  <c r="K22" i="9"/>
  <c r="K22" i="49"/>
  <c r="K19" i="13"/>
  <c r="K17" i="8"/>
  <c r="M57" i="93"/>
  <c r="M57" i="94"/>
  <c r="K22" i="8"/>
  <c r="K19" i="52"/>
  <c r="M23" i="9"/>
  <c r="M23" i="49"/>
  <c r="M28" i="93"/>
  <c r="M28" i="94"/>
  <c r="M55" i="95"/>
  <c r="M55" i="96"/>
  <c r="K24" i="49"/>
  <c r="K24" i="9"/>
  <c r="K23" i="52"/>
  <c r="K20" i="9"/>
  <c r="K20" i="49"/>
  <c r="K40" i="13"/>
  <c r="K17" i="11"/>
  <c r="K53" i="11"/>
  <c r="K23" i="50"/>
  <c r="K36" i="11"/>
  <c r="M23" i="52"/>
  <c r="K18" i="9"/>
  <c r="K18" i="49"/>
  <c r="K18" i="52"/>
  <c r="M24" i="94"/>
  <c r="M24" i="93"/>
  <c r="K18" i="11"/>
  <c r="K26" i="12"/>
  <c r="K42" i="12"/>
  <c r="K45" i="11"/>
  <c r="P43" i="95"/>
  <c r="P43" i="96"/>
  <c r="M35" i="95"/>
  <c r="M35" i="96"/>
  <c r="M20" i="93"/>
  <c r="M20" i="94"/>
  <c r="M25" i="96"/>
  <c r="M25" i="95"/>
  <c r="K33" i="11"/>
  <c r="K22" i="52"/>
  <c r="M23" i="94"/>
  <c r="M23" i="93"/>
  <c r="K25" i="11"/>
  <c r="K45" i="92"/>
  <c r="M47" i="95"/>
  <c r="M47" i="96"/>
  <c r="O43" i="95"/>
  <c r="O43" i="96"/>
  <c r="K26" i="11"/>
  <c r="M63" i="95"/>
  <c r="M63" i="96"/>
  <c r="M64" i="93"/>
  <c r="M64" i="94"/>
  <c r="P24" i="12"/>
  <c r="M51" i="95"/>
  <c r="M51" i="96"/>
  <c r="K43" i="95"/>
  <c r="K43" i="96"/>
  <c r="M21" i="52"/>
  <c r="O22" i="52"/>
  <c r="K63" i="11"/>
  <c r="O63" i="95"/>
  <c r="K27" i="13"/>
  <c r="K56" i="11"/>
  <c r="P27" i="96"/>
  <c r="K61" i="11"/>
  <c r="K21" i="11"/>
  <c r="K19" i="12"/>
  <c r="P44" i="12"/>
  <c r="O44" i="94"/>
  <c r="M56" i="93"/>
  <c r="M56" i="94"/>
  <c r="K50" i="11"/>
  <c r="K39" i="12"/>
  <c r="K54" i="11"/>
  <c r="K17" i="12"/>
  <c r="K32" i="13"/>
  <c r="M27" i="93"/>
  <c r="M27" i="94"/>
  <c r="K21" i="12"/>
  <c r="K41" i="11"/>
  <c r="M44" i="93"/>
  <c r="M44" i="94"/>
  <c r="K16" i="96"/>
  <c r="K16" i="95"/>
  <c r="K27" i="94"/>
  <c r="K60" i="11"/>
  <c r="K37" i="11"/>
  <c r="M25" i="91"/>
  <c r="M25" i="92"/>
  <c r="K28" i="11"/>
  <c r="K33" i="93"/>
  <c r="K33" i="94"/>
  <c r="M30" i="91"/>
  <c r="M30" i="92"/>
  <c r="M41" i="93"/>
  <c r="M41" i="94"/>
  <c r="M39" i="95"/>
  <c r="M39" i="96"/>
  <c r="K38" i="11"/>
  <c r="K31" i="13"/>
  <c r="K66" i="12"/>
  <c r="K46" i="12"/>
  <c r="K53" i="12"/>
  <c r="K61" i="12"/>
  <c r="M62" i="93"/>
  <c r="M62" i="94"/>
  <c r="O16" i="95"/>
  <c r="M19" i="93"/>
  <c r="M19" i="94"/>
  <c r="M16" i="96"/>
  <c r="M16" i="95"/>
  <c r="K44" i="93"/>
  <c r="K44" i="94"/>
  <c r="K37" i="91"/>
  <c r="K25" i="12"/>
  <c r="M54" i="93"/>
  <c r="M54" i="94"/>
  <c r="M36" i="93"/>
  <c r="M36" i="94"/>
  <c r="M32" i="93"/>
  <c r="M32" i="94"/>
  <c r="M48" i="93"/>
  <c r="M48" i="94"/>
  <c r="K49" i="93"/>
  <c r="K49" i="94"/>
  <c r="O65" i="94"/>
  <c r="K18" i="13"/>
  <c r="K17" i="13"/>
  <c r="K43" i="13"/>
  <c r="K45" i="12"/>
  <c r="K50" i="12"/>
  <c r="M38" i="93"/>
  <c r="M38" i="94"/>
  <c r="M34" i="93"/>
  <c r="M34" i="94"/>
  <c r="K38" i="13"/>
  <c r="M38" i="91"/>
  <c r="M38" i="92"/>
  <c r="K65" i="94"/>
  <c r="P46" i="13"/>
  <c r="M63" i="93"/>
  <c r="M63" i="94"/>
  <c r="K20" i="13"/>
  <c r="K51" i="12"/>
  <c r="K43" i="12"/>
  <c r="M37" i="91"/>
  <c r="M37" i="92"/>
  <c r="M23" i="91"/>
  <c r="M23" i="92"/>
  <c r="M46" i="91"/>
  <c r="M46" i="92"/>
  <c r="K67" i="12"/>
  <c r="K59" i="12"/>
  <c r="K29" i="12"/>
  <c r="O60" i="94"/>
  <c r="M68" i="93"/>
  <c r="M68" i="94"/>
  <c r="P49" i="12"/>
  <c r="O49" i="94"/>
  <c r="M52" i="93"/>
  <c r="M52" i="94"/>
  <c r="K60" i="93"/>
  <c r="K60" i="94"/>
  <c r="M43" i="93"/>
  <c r="M43" i="94"/>
  <c r="K39" i="13"/>
  <c r="M49" i="91"/>
  <c r="M49" i="92"/>
  <c r="K36" i="13"/>
  <c r="K51" i="13"/>
  <c r="K24" i="92"/>
  <c r="M26" i="92"/>
  <c r="M26" i="91"/>
  <c r="K34" i="13"/>
  <c r="K42" i="13"/>
  <c r="P43" i="5"/>
  <c r="P43" i="41" s="1"/>
  <c r="K29" i="13"/>
  <c r="K21" i="13"/>
  <c r="M24" i="92"/>
  <c r="M24" i="91"/>
  <c r="K48" i="13"/>
  <c r="M34" i="91"/>
  <c r="M34" i="92"/>
  <c r="K35" i="5"/>
  <c r="P28" i="12"/>
  <c r="K15" i="4"/>
  <c r="M30" i="44"/>
  <c r="K56" i="5"/>
  <c r="K56" i="41" s="1"/>
  <c r="M15" i="95"/>
  <c r="M15" i="96"/>
  <c r="K15" i="5"/>
  <c r="M15" i="6"/>
  <c r="M15" i="43"/>
  <c r="M15" i="41"/>
  <c r="M15" i="42"/>
  <c r="K15" i="8"/>
  <c r="K15" i="102" s="1"/>
  <c r="K15" i="7"/>
  <c r="K15" i="91"/>
  <c r="K15" i="92"/>
  <c r="M15" i="3"/>
  <c r="M15" i="38"/>
  <c r="O15" i="91"/>
  <c r="O15" i="92"/>
  <c r="K15" i="49"/>
  <c r="O15" i="49"/>
  <c r="K28" i="12"/>
  <c r="O49" i="93"/>
  <c r="K46" i="13"/>
  <c r="O30" i="94"/>
  <c r="O19" i="94"/>
  <c r="K20" i="4"/>
  <c r="K20" i="98" s="1"/>
  <c r="P18" i="5"/>
  <c r="P18" i="41" s="1"/>
  <c r="K51" i="11"/>
  <c r="O44" i="93"/>
  <c r="P15" i="13"/>
  <c r="O25" i="95"/>
  <c r="K14" i="5"/>
  <c r="P15" i="5"/>
  <c r="P15" i="42" s="1"/>
  <c r="K18" i="8"/>
  <c r="P60" i="5"/>
  <c r="P60" i="41" s="1"/>
  <c r="K14" i="12"/>
  <c r="O14" i="94"/>
  <c r="O48" i="94"/>
  <c r="K48" i="12"/>
  <c r="K24" i="12"/>
  <c r="O15" i="96"/>
  <c r="K15" i="11"/>
  <c r="O14" i="96"/>
  <c r="K14" i="11"/>
  <c r="K32" i="12"/>
  <c r="P56" i="5"/>
  <c r="P56" i="41" s="1"/>
  <c r="O40" i="94"/>
  <c r="K40" i="12"/>
  <c r="O16" i="38"/>
  <c r="K43" i="5"/>
  <c r="K43" i="41" s="1"/>
  <c r="P20" i="44"/>
  <c r="P20" i="6" s="1"/>
  <c r="M87" i="5"/>
  <c r="P24" i="5"/>
  <c r="P24" i="41" s="1"/>
  <c r="K56" i="12"/>
  <c r="O56" i="94"/>
  <c r="K16" i="12"/>
  <c r="M16" i="94"/>
  <c r="K20" i="12"/>
  <c r="O20" i="94"/>
  <c r="O64" i="94"/>
  <c r="K64" i="12"/>
  <c r="K52" i="12"/>
  <c r="O52" i="94"/>
  <c r="K36" i="12"/>
  <c r="O36" i="94"/>
  <c r="M26" i="50"/>
  <c r="M24" i="10"/>
  <c r="P28" i="44"/>
  <c r="P28" i="6" s="1"/>
  <c r="O59" i="95"/>
  <c r="O55" i="96"/>
  <c r="K55" i="11"/>
  <c r="O39" i="96"/>
  <c r="K39" i="11"/>
  <c r="M23" i="95"/>
  <c r="K47" i="11"/>
  <c r="O47" i="96"/>
  <c r="O35" i="96"/>
  <c r="K35" i="11"/>
  <c r="K23" i="11"/>
  <c r="O38" i="92"/>
  <c r="K29" i="44"/>
  <c r="K14" i="7"/>
  <c r="O41" i="94"/>
  <c r="K41" i="12"/>
  <c r="O57" i="94"/>
  <c r="K57" i="12"/>
  <c r="K44" i="5"/>
  <c r="K44" i="41" s="1"/>
  <c r="K63" i="12"/>
  <c r="O19" i="92"/>
  <c r="P18" i="44"/>
  <c r="P18" i="6" s="1"/>
  <c r="K41" i="13"/>
  <c r="O26" i="91"/>
  <c r="K26" i="13"/>
  <c r="K30" i="13"/>
  <c r="O30" i="92"/>
  <c r="K49" i="13"/>
  <c r="O34" i="92"/>
  <c r="M41" i="91"/>
  <c r="K23" i="13"/>
  <c r="O23" i="92"/>
  <c r="M45" i="91"/>
  <c r="P55" i="5"/>
  <c r="P55" i="41" s="1"/>
  <c r="M23" i="4"/>
  <c r="K41" i="8"/>
  <c r="K41" i="102" s="1"/>
  <c r="M43" i="48"/>
  <c r="K43" i="8"/>
  <c r="K43" i="102" s="1"/>
  <c r="K14" i="3"/>
  <c r="O38" i="94"/>
  <c r="K38" i="12"/>
  <c r="K70" i="5"/>
  <c r="K70" i="41" s="1"/>
  <c r="M18" i="93"/>
  <c r="M50" i="93"/>
  <c r="K18" i="12"/>
  <c r="M21" i="95"/>
  <c r="M19" i="45"/>
  <c r="M41" i="95"/>
  <c r="M16" i="49"/>
  <c r="K21" i="10"/>
  <c r="K21" i="51" s="1"/>
  <c r="K16" i="50"/>
  <c r="M61" i="95"/>
  <c r="K25" i="50"/>
  <c r="K14" i="10"/>
  <c r="K14" i="51" s="1"/>
  <c r="M21" i="9"/>
  <c r="M25" i="49"/>
  <c r="M45" i="93"/>
  <c r="K21" i="50"/>
  <c r="P66" i="5"/>
  <c r="P66" i="41" s="1"/>
  <c r="M28" i="95"/>
  <c r="M48" i="95"/>
  <c r="M61" i="93"/>
  <c r="M29" i="93"/>
  <c r="M25" i="46"/>
  <c r="M48" i="91"/>
  <c r="O25" i="92"/>
  <c r="K48" i="11"/>
  <c r="K25" i="13"/>
  <c r="M21" i="93"/>
  <c r="O19" i="40"/>
  <c r="M59" i="93"/>
  <c r="M37" i="95"/>
  <c r="M42" i="47"/>
  <c r="M57" i="95"/>
  <c r="M29" i="95"/>
  <c r="M23" i="45"/>
  <c r="M67" i="93"/>
  <c r="K55" i="12"/>
  <c r="M55" i="93"/>
  <c r="M53" i="95"/>
  <c r="M27" i="46"/>
  <c r="K57" i="11"/>
  <c r="M45" i="95"/>
  <c r="K29" i="11"/>
  <c r="M37" i="93"/>
  <c r="M17" i="93"/>
  <c r="M25" i="93"/>
  <c r="M44" i="47"/>
  <c r="M21" i="45"/>
  <c r="M47" i="91"/>
  <c r="M36" i="91"/>
  <c r="M28" i="91"/>
  <c r="K40" i="102"/>
  <c r="K16" i="8"/>
  <c r="M29" i="45"/>
  <c r="M51" i="91"/>
  <c r="M43" i="91"/>
  <c r="M32" i="91"/>
  <c r="M53" i="93"/>
  <c r="K47" i="13"/>
  <c r="K28" i="13"/>
  <c r="M17" i="92"/>
  <c r="M16" i="48"/>
  <c r="K29" i="7"/>
  <c r="K15" i="12"/>
  <c r="M21" i="91"/>
  <c r="K44" i="8"/>
  <c r="K44" i="102" s="1"/>
  <c r="K20" i="8"/>
  <c r="M17" i="46"/>
  <c r="M15" i="93"/>
  <c r="O34" i="93"/>
  <c r="P19" i="3"/>
  <c r="M66" i="93"/>
  <c r="K22" i="12"/>
  <c r="M15" i="45"/>
  <c r="O37" i="91"/>
  <c r="M60" i="95"/>
  <c r="M22" i="93"/>
  <c r="M46" i="93"/>
  <c r="M24" i="46"/>
  <c r="M62" i="95"/>
  <c r="K62" i="11"/>
  <c r="K24" i="7"/>
  <c r="M46" i="95"/>
  <c r="K46" i="11"/>
  <c r="P17" i="4"/>
  <c r="P17" i="98" s="1"/>
  <c r="O17" i="40"/>
  <c r="M31" i="91"/>
  <c r="P39" i="5"/>
  <c r="P39" i="41" s="1"/>
  <c r="M22" i="95"/>
  <c r="K16" i="13"/>
  <c r="M30" i="95"/>
  <c r="K25" i="8"/>
  <c r="M16" i="46"/>
  <c r="M39" i="91"/>
  <c r="M16" i="92"/>
  <c r="K30" i="11"/>
  <c r="K16" i="7"/>
  <c r="P31" i="5"/>
  <c r="P31" i="41" s="1"/>
  <c r="P68" i="5"/>
  <c r="M54" i="95"/>
  <c r="K22" i="11"/>
  <c r="M28" i="45"/>
  <c r="M51" i="93"/>
  <c r="P26" i="5"/>
  <c r="P26" i="41" s="1"/>
  <c r="O24" i="49"/>
  <c r="P24" i="50"/>
  <c r="M38" i="95"/>
  <c r="M47" i="93"/>
  <c r="M35" i="94"/>
  <c r="K49" i="11"/>
  <c r="P35" i="5"/>
  <c r="N23" i="39"/>
  <c r="G16" i="34" s="1"/>
  <c r="G18" i="2" s="1"/>
  <c r="M33" i="95"/>
  <c r="K47" i="12"/>
  <c r="K35" i="12"/>
  <c r="M49" i="95"/>
  <c r="M17" i="96"/>
  <c r="O23" i="38"/>
  <c r="M39" i="93"/>
  <c r="M26" i="94"/>
  <c r="M71" i="12"/>
  <c r="M18" i="91"/>
  <c r="M36" i="96"/>
  <c r="M24" i="96"/>
  <c r="M18" i="45"/>
  <c r="P45" i="5"/>
  <c r="M14" i="91"/>
  <c r="O16" i="40"/>
  <c r="K44" i="13"/>
  <c r="K33" i="13"/>
  <c r="K22" i="13"/>
  <c r="M58" i="93"/>
  <c r="K52" i="11"/>
  <c r="K40" i="11"/>
  <c r="M32" i="95"/>
  <c r="M20" i="95"/>
  <c r="M22" i="45"/>
  <c r="K20" i="3"/>
  <c r="M44" i="91"/>
  <c r="M33" i="91"/>
  <c r="M22" i="91"/>
  <c r="K58" i="12"/>
  <c r="O26" i="93"/>
  <c r="M52" i="95"/>
  <c r="M40" i="95"/>
  <c r="K32" i="11"/>
  <c r="K20" i="11"/>
  <c r="K22" i="7"/>
  <c r="N87" i="41"/>
  <c r="G17" i="34" s="1"/>
  <c r="G21" i="2" s="1"/>
  <c r="M40" i="91"/>
  <c r="M29" i="91"/>
  <c r="M42" i="93"/>
  <c r="M56" i="95"/>
  <c r="M44" i="95"/>
  <c r="M26" i="45"/>
  <c r="M15" i="47"/>
  <c r="O14" i="39"/>
  <c r="P69" i="5"/>
  <c r="P69" i="41" s="1"/>
  <c r="M50" i="95"/>
  <c r="O20" i="9"/>
  <c r="P20" i="50"/>
  <c r="M27" i="91"/>
  <c r="M18" i="95"/>
  <c r="M64" i="11"/>
  <c r="K50" i="13"/>
  <c r="M34" i="95"/>
  <c r="P22" i="5"/>
  <c r="P22" i="41" s="1"/>
  <c r="M42" i="91"/>
  <c r="K34" i="11"/>
  <c r="K35" i="13"/>
  <c r="K58" i="11"/>
  <c r="K20" i="7"/>
  <c r="M45" i="8"/>
  <c r="P57" i="5"/>
  <c r="P57" i="41" s="1"/>
  <c r="O22" i="3"/>
  <c r="K22" i="3"/>
  <c r="M20" i="91"/>
  <c r="M52" i="13"/>
  <c r="K42" i="11"/>
  <c r="M35" i="92"/>
  <c r="M58" i="95"/>
  <c r="M26" i="95"/>
  <c r="M20" i="45"/>
  <c r="M30" i="7"/>
  <c r="O15" i="38"/>
  <c r="M50" i="91"/>
  <c r="M22" i="3"/>
  <c r="M42" i="95"/>
  <c r="P19" i="10"/>
  <c r="P19" i="51" s="1"/>
  <c r="P23" i="5"/>
  <c r="P23" i="41" s="1"/>
  <c r="P62" i="5"/>
  <c r="P62" i="41" s="1"/>
  <c r="P30" i="5"/>
  <c r="P30" i="41" s="1"/>
  <c r="P22" i="50"/>
  <c r="M21" i="3"/>
  <c r="N25" i="3"/>
  <c r="K21" i="3"/>
  <c r="P23" i="10"/>
  <c r="A17" i="98" l="1"/>
  <c r="K54" i="93"/>
  <c r="K22" i="51"/>
  <c r="K22" i="104"/>
  <c r="P23" i="51"/>
  <c r="P23" i="104"/>
  <c r="K23" i="51"/>
  <c r="K23" i="104"/>
  <c r="A15" i="98"/>
  <c r="K15" i="40"/>
  <c r="K15" i="98"/>
  <c r="A15" i="99"/>
  <c r="A86" i="99"/>
  <c r="A14" i="99"/>
  <c r="P87" i="99"/>
  <c r="P15" i="6"/>
  <c r="A14" i="43"/>
  <c r="A14" i="6"/>
  <c r="A14" i="49"/>
  <c r="P21" i="5"/>
  <c r="P21" i="41" s="1"/>
  <c r="P65" i="12"/>
  <c r="P65" i="93" s="1"/>
  <c r="P65" i="5"/>
  <c r="P65" i="41" s="1"/>
  <c r="P15" i="50"/>
  <c r="P15" i="9" s="1"/>
  <c r="O15" i="39"/>
  <c r="K14" i="39"/>
  <c r="P15" i="10"/>
  <c r="P60" i="12"/>
  <c r="K68" i="94"/>
  <c r="O31" i="95"/>
  <c r="P19" i="95"/>
  <c r="O31" i="93"/>
  <c r="O15" i="52"/>
  <c r="O14" i="49"/>
  <c r="P25" i="5"/>
  <c r="P25" i="41" s="1"/>
  <c r="K15" i="52"/>
  <c r="K23" i="94"/>
  <c r="K18" i="40"/>
  <c r="P24" i="13"/>
  <c r="P16" i="4"/>
  <c r="P16" i="40" s="1"/>
  <c r="P48" i="5"/>
  <c r="P48" i="41" s="1"/>
  <c r="O22" i="39"/>
  <c r="P34" i="12"/>
  <c r="P34" i="94" s="1"/>
  <c r="O24" i="92"/>
  <c r="K62" i="93"/>
  <c r="P20" i="52"/>
  <c r="P14" i="9"/>
  <c r="P22" i="4"/>
  <c r="P22" i="40" s="1"/>
  <c r="P27" i="12"/>
  <c r="P27" i="93" s="1"/>
  <c r="O54" i="93"/>
  <c r="O45" i="92"/>
  <c r="P29" i="5"/>
  <c r="P29" i="41" s="1"/>
  <c r="P45" i="13"/>
  <c r="P45" i="92" s="1"/>
  <c r="O23" i="49"/>
  <c r="P33" i="12"/>
  <c r="P17" i="10"/>
  <c r="P17" i="51" s="1"/>
  <c r="P18" i="9"/>
  <c r="O18" i="9"/>
  <c r="P36" i="5"/>
  <c r="P36" i="41" s="1"/>
  <c r="K34" i="93"/>
  <c r="P63" i="5"/>
  <c r="P63" i="41" s="1"/>
  <c r="P16" i="5"/>
  <c r="P16" i="41" s="1"/>
  <c r="O18" i="39"/>
  <c r="O17" i="52"/>
  <c r="K31" i="93"/>
  <c r="P20" i="5"/>
  <c r="P18" i="4"/>
  <c r="P18" i="39" s="1"/>
  <c r="P14" i="4"/>
  <c r="P14" i="40" s="1"/>
  <c r="P23" i="44"/>
  <c r="P23" i="50"/>
  <c r="P23" i="49" s="1"/>
  <c r="O18" i="49"/>
  <c r="P51" i="5"/>
  <c r="P51" i="41" s="1"/>
  <c r="P37" i="13"/>
  <c r="P37" i="91" s="1"/>
  <c r="P31" i="11"/>
  <c r="P31" i="95" s="1"/>
  <c r="P28" i="5"/>
  <c r="P28" i="41" s="1"/>
  <c r="P18" i="10"/>
  <c r="P18" i="51" s="1"/>
  <c r="P31" i="12"/>
  <c r="P31" i="94" s="1"/>
  <c r="O18" i="52"/>
  <c r="K16" i="52"/>
  <c r="P54" i="12"/>
  <c r="P54" i="94" s="1"/>
  <c r="O33" i="93"/>
  <c r="P41" i="5"/>
  <c r="P41" i="41" s="1"/>
  <c r="P32" i="5"/>
  <c r="P40" i="5"/>
  <c r="P40" i="41" s="1"/>
  <c r="O15" i="40"/>
  <c r="K17" i="52"/>
  <c r="O23" i="94"/>
  <c r="O27" i="93"/>
  <c r="O16" i="51"/>
  <c r="P16" i="10"/>
  <c r="P16" i="51" s="1"/>
  <c r="P46" i="5"/>
  <c r="P46" i="41" s="1"/>
  <c r="P23" i="12"/>
  <c r="P23" i="94" s="1"/>
  <c r="O68" i="93"/>
  <c r="P68" i="12"/>
  <c r="P68" i="94" s="1"/>
  <c r="P62" i="12"/>
  <c r="P62" i="93" s="1"/>
  <c r="P49" i="5"/>
  <c r="P49" i="41" s="1"/>
  <c r="O62" i="93"/>
  <c r="P47" i="5"/>
  <c r="P47" i="41" s="1"/>
  <c r="P16" i="52"/>
  <c r="O19" i="9"/>
  <c r="P52" i="5"/>
  <c r="P52" i="41" s="1"/>
  <c r="K15" i="43"/>
  <c r="P16" i="11"/>
  <c r="P16" i="96" s="1"/>
  <c r="O16" i="96"/>
  <c r="P19" i="9"/>
  <c r="O21" i="52"/>
  <c r="O21" i="51"/>
  <c r="O14" i="52"/>
  <c r="O14" i="51"/>
  <c r="P22" i="10"/>
  <c r="P22" i="104" s="1"/>
  <c r="O22" i="51"/>
  <c r="P17" i="5"/>
  <c r="P17" i="41" s="1"/>
  <c r="P64" i="5"/>
  <c r="P64" i="41" s="1"/>
  <c r="P20" i="4"/>
  <c r="K19" i="9"/>
  <c r="P26" i="44"/>
  <c r="O19" i="93"/>
  <c r="O19" i="49"/>
  <c r="M24" i="51"/>
  <c r="F22" i="34" s="1"/>
  <c r="F36" i="2" s="1"/>
  <c r="M87" i="41"/>
  <c r="F17" i="34" s="1"/>
  <c r="F21" i="2" s="1"/>
  <c r="O20" i="39"/>
  <c r="P53" i="5"/>
  <c r="P53" i="41" s="1"/>
  <c r="P33" i="5"/>
  <c r="P33" i="41" s="1"/>
  <c r="K15" i="39"/>
  <c r="O30" i="93"/>
  <c r="M30" i="43"/>
  <c r="F18" i="36" s="1"/>
  <c r="F26" i="2" s="1"/>
  <c r="M25" i="38"/>
  <c r="F15" i="36" s="1"/>
  <c r="F17" i="2" s="1"/>
  <c r="M87" i="42"/>
  <c r="F17" i="36" s="1"/>
  <c r="F23" i="2" s="1"/>
  <c r="P19" i="12"/>
  <c r="P19" i="93" s="1"/>
  <c r="M26" i="49"/>
  <c r="F21" i="36" s="1"/>
  <c r="F35" i="2" s="1"/>
  <c r="M23" i="40"/>
  <c r="F16" i="36" s="1"/>
  <c r="F20" i="2" s="1"/>
  <c r="M52" i="92"/>
  <c r="F25" i="36" s="1"/>
  <c r="F47" i="2" s="1"/>
  <c r="M45" i="48"/>
  <c r="F20" i="36" s="1"/>
  <c r="F32" i="2" s="1"/>
  <c r="M71" i="94"/>
  <c r="F24" i="36" s="1"/>
  <c r="F44" i="2" s="1"/>
  <c r="M24" i="52"/>
  <c r="F22" i="36" s="1"/>
  <c r="F38" i="2" s="1"/>
  <c r="M30" i="46"/>
  <c r="F19" i="36" s="1"/>
  <c r="F29" i="2" s="1"/>
  <c r="M64" i="96"/>
  <c r="F23" i="36" s="1"/>
  <c r="F41" i="2" s="1"/>
  <c r="P14" i="41"/>
  <c r="P14" i="42"/>
  <c r="K14" i="45"/>
  <c r="K14" i="46"/>
  <c r="O14" i="45"/>
  <c r="O14" i="46"/>
  <c r="K14" i="41"/>
  <c r="K14" i="42"/>
  <c r="O14" i="41"/>
  <c r="O14" i="42"/>
  <c r="K14" i="52"/>
  <c r="K14" i="47"/>
  <c r="K14" i="48"/>
  <c r="P14" i="47"/>
  <c r="P14" i="48"/>
  <c r="K14" i="95"/>
  <c r="K14" i="96"/>
  <c r="K14" i="93"/>
  <c r="K14" i="94"/>
  <c r="O14" i="91"/>
  <c r="O14" i="92"/>
  <c r="M30" i="6"/>
  <c r="F18" i="34" s="1"/>
  <c r="F24" i="2" s="1"/>
  <c r="K14" i="91"/>
  <c r="K14" i="92"/>
  <c r="M23" i="39"/>
  <c r="F16" i="34" s="1"/>
  <c r="F18" i="2" s="1"/>
  <c r="P50" i="5"/>
  <c r="P50" i="41" s="1"/>
  <c r="O25" i="96"/>
  <c r="P30" i="12"/>
  <c r="P30" i="94" s="1"/>
  <c r="O17" i="9"/>
  <c r="P17" i="50"/>
  <c r="O17" i="49"/>
  <c r="P14" i="7"/>
  <c r="P25" i="11"/>
  <c r="P25" i="95" s="1"/>
  <c r="I26" i="36"/>
  <c r="D11" i="36" s="1"/>
  <c r="P18" i="40"/>
  <c r="O25" i="49"/>
  <c r="O25" i="9"/>
  <c r="K19" i="39"/>
  <c r="K19" i="40"/>
  <c r="K25" i="49"/>
  <c r="K25" i="9"/>
  <c r="K23" i="3"/>
  <c r="K23" i="38"/>
  <c r="P37" i="5"/>
  <c r="P37" i="41" s="1"/>
  <c r="K20" i="39"/>
  <c r="K21" i="40"/>
  <c r="P34" i="5"/>
  <c r="P34" i="41" s="1"/>
  <c r="K24" i="46"/>
  <c r="K24" i="45"/>
  <c r="K17" i="46"/>
  <c r="K17" i="45"/>
  <c r="P16" i="39"/>
  <c r="O24" i="96"/>
  <c r="O24" i="95"/>
  <c r="P17" i="40"/>
  <c r="P17" i="39"/>
  <c r="O24" i="46"/>
  <c r="O24" i="45"/>
  <c r="O21" i="45"/>
  <c r="O21" i="46"/>
  <c r="O17" i="46"/>
  <c r="O17" i="45"/>
  <c r="K21" i="45"/>
  <c r="K21" i="46"/>
  <c r="K24" i="96"/>
  <c r="K24" i="95"/>
  <c r="K22" i="45"/>
  <c r="K22" i="46"/>
  <c r="K29" i="6"/>
  <c r="K29" i="43"/>
  <c r="O29" i="6"/>
  <c r="O29" i="43"/>
  <c r="P29" i="44"/>
  <c r="O19" i="45"/>
  <c r="O19" i="46"/>
  <c r="K19" i="45"/>
  <c r="K19" i="46"/>
  <c r="O22" i="45"/>
  <c r="O22" i="46"/>
  <c r="O28" i="45"/>
  <c r="O28" i="46"/>
  <c r="O37" i="93"/>
  <c r="O37" i="94"/>
  <c r="O44" i="47"/>
  <c r="O44" i="48"/>
  <c r="P59" i="95"/>
  <c r="P59" i="96"/>
  <c r="K25" i="46"/>
  <c r="K25" i="45"/>
  <c r="K37" i="93"/>
  <c r="K37" i="94"/>
  <c r="K17" i="49"/>
  <c r="K17" i="9"/>
  <c r="K28" i="45"/>
  <c r="K28" i="46"/>
  <c r="K44" i="47"/>
  <c r="K44" i="48"/>
  <c r="O25" i="46"/>
  <c r="O25" i="45"/>
  <c r="P22" i="44"/>
  <c r="P20" i="7"/>
  <c r="P20" i="46" s="1"/>
  <c r="O20" i="46"/>
  <c r="K29" i="45"/>
  <c r="K29" i="46"/>
  <c r="K16" i="48"/>
  <c r="O23" i="45"/>
  <c r="O23" i="46"/>
  <c r="K43" i="48"/>
  <c r="K43" i="47"/>
  <c r="K20" i="45"/>
  <c r="K20" i="46"/>
  <c r="K16" i="46"/>
  <c r="K16" i="45"/>
  <c r="P31" i="96"/>
  <c r="K23" i="45"/>
  <c r="K23" i="46"/>
  <c r="K26" i="45"/>
  <c r="K26" i="46"/>
  <c r="K30" i="93"/>
  <c r="K30" i="94"/>
  <c r="K27" i="46"/>
  <c r="K27" i="45"/>
  <c r="O26" i="45"/>
  <c r="O26" i="46"/>
  <c r="O18" i="45"/>
  <c r="O18" i="46"/>
  <c r="O16" i="46"/>
  <c r="O16" i="45"/>
  <c r="O29" i="45"/>
  <c r="O29" i="46"/>
  <c r="O16" i="48"/>
  <c r="O27" i="46"/>
  <c r="O27" i="45"/>
  <c r="O43" i="48"/>
  <c r="O43" i="47"/>
  <c r="K18" i="45"/>
  <c r="K18" i="46"/>
  <c r="K57" i="93"/>
  <c r="K57" i="94"/>
  <c r="O44" i="95"/>
  <c r="O44" i="96"/>
  <c r="K19" i="91"/>
  <c r="K19" i="92"/>
  <c r="K42" i="47"/>
  <c r="K42" i="48"/>
  <c r="K44" i="95"/>
  <c r="K44" i="96"/>
  <c r="P22" i="9"/>
  <c r="P22" i="49"/>
  <c r="O42" i="47"/>
  <c r="O42" i="48"/>
  <c r="O53" i="95"/>
  <c r="O53" i="96"/>
  <c r="K21" i="9"/>
  <c r="K21" i="49"/>
  <c r="K55" i="95"/>
  <c r="K55" i="96"/>
  <c r="O28" i="93"/>
  <c r="O28" i="94"/>
  <c r="K36" i="96"/>
  <c r="K36" i="95"/>
  <c r="K53" i="95"/>
  <c r="K53" i="96"/>
  <c r="K17" i="96"/>
  <c r="K17" i="95"/>
  <c r="O36" i="96"/>
  <c r="O36" i="95"/>
  <c r="O17" i="96"/>
  <c r="O17" i="95"/>
  <c r="K16" i="49"/>
  <c r="K16" i="9"/>
  <c r="P20" i="9"/>
  <c r="P20" i="49"/>
  <c r="O16" i="49"/>
  <c r="O16" i="9"/>
  <c r="P28" i="93"/>
  <c r="P28" i="94"/>
  <c r="K23" i="9"/>
  <c r="K23" i="49"/>
  <c r="K40" i="91"/>
  <c r="K40" i="92"/>
  <c r="P19" i="52"/>
  <c r="P23" i="52"/>
  <c r="O40" i="91"/>
  <c r="O40" i="92"/>
  <c r="P24" i="49"/>
  <c r="P24" i="9"/>
  <c r="O21" i="9"/>
  <c r="O21" i="49"/>
  <c r="K28" i="93"/>
  <c r="K28" i="94"/>
  <c r="O26" i="95"/>
  <c r="O26" i="96"/>
  <c r="K29" i="95"/>
  <c r="K29" i="96"/>
  <c r="K35" i="95"/>
  <c r="K35" i="96"/>
  <c r="K47" i="95"/>
  <c r="K47" i="96"/>
  <c r="K20" i="93"/>
  <c r="K20" i="94"/>
  <c r="O63" i="96"/>
  <c r="P63" i="11"/>
  <c r="K52" i="95"/>
  <c r="K52" i="96"/>
  <c r="O20" i="95"/>
  <c r="O20" i="96"/>
  <c r="K30" i="95"/>
  <c r="K30" i="96"/>
  <c r="O28" i="91"/>
  <c r="O28" i="92"/>
  <c r="O57" i="95"/>
  <c r="O57" i="96"/>
  <c r="O45" i="95"/>
  <c r="O45" i="96"/>
  <c r="K40" i="93"/>
  <c r="K40" i="94"/>
  <c r="K24" i="94"/>
  <c r="K24" i="93"/>
  <c r="P24" i="94"/>
  <c r="P24" i="93"/>
  <c r="O51" i="95"/>
  <c r="O51" i="96"/>
  <c r="K63" i="95"/>
  <c r="K63" i="96"/>
  <c r="K25" i="96"/>
  <c r="K25" i="95"/>
  <c r="K33" i="95"/>
  <c r="K33" i="96"/>
  <c r="K42" i="93"/>
  <c r="K42" i="94"/>
  <c r="K18" i="95"/>
  <c r="K18" i="96"/>
  <c r="K44" i="91"/>
  <c r="K44" i="92"/>
  <c r="O33" i="95"/>
  <c r="O33" i="96"/>
  <c r="O30" i="95"/>
  <c r="O30" i="96"/>
  <c r="K57" i="95"/>
  <c r="K57" i="96"/>
  <c r="K21" i="52"/>
  <c r="K51" i="95"/>
  <c r="K51" i="96"/>
  <c r="P18" i="11"/>
  <c r="P18" i="96" s="1"/>
  <c r="O18" i="96"/>
  <c r="K20" i="95"/>
  <c r="K20" i="96"/>
  <c r="O42" i="93"/>
  <c r="O42" i="94"/>
  <c r="O52" i="95"/>
  <c r="O52" i="96"/>
  <c r="O44" i="91"/>
  <c r="O44" i="92"/>
  <c r="K28" i="91"/>
  <c r="K28" i="92"/>
  <c r="O29" i="95"/>
  <c r="O29" i="96"/>
  <c r="P45" i="91"/>
  <c r="K64" i="93"/>
  <c r="K64" i="94"/>
  <c r="O24" i="94"/>
  <c r="O24" i="93"/>
  <c r="K26" i="95"/>
  <c r="K26" i="96"/>
  <c r="K45" i="95"/>
  <c r="K45" i="96"/>
  <c r="K26" i="94"/>
  <c r="K26" i="93"/>
  <c r="O34" i="95"/>
  <c r="O34" i="96"/>
  <c r="O38" i="95"/>
  <c r="O38" i="96"/>
  <c r="O39" i="93"/>
  <c r="O39" i="94"/>
  <c r="O31" i="91"/>
  <c r="O31" i="92"/>
  <c r="O53" i="93"/>
  <c r="O53" i="94"/>
  <c r="O37" i="95"/>
  <c r="O37" i="96"/>
  <c r="K48" i="95"/>
  <c r="K48" i="96"/>
  <c r="O61" i="95"/>
  <c r="O61" i="96"/>
  <c r="O23" i="95"/>
  <c r="O23" i="96"/>
  <c r="K39" i="95"/>
  <c r="K39" i="96"/>
  <c r="K58" i="95"/>
  <c r="K58" i="96"/>
  <c r="O56" i="95"/>
  <c r="O56" i="96"/>
  <c r="O32" i="95"/>
  <c r="O32" i="96"/>
  <c r="O49" i="95"/>
  <c r="O49" i="96"/>
  <c r="O54" i="95"/>
  <c r="O54" i="96"/>
  <c r="O46" i="93"/>
  <c r="O46" i="94"/>
  <c r="O47" i="91"/>
  <c r="O47" i="92"/>
  <c r="K55" i="93"/>
  <c r="K55" i="94"/>
  <c r="O55" i="93"/>
  <c r="O55" i="94"/>
  <c r="O28" i="95"/>
  <c r="O28" i="96"/>
  <c r="K25" i="91"/>
  <c r="K25" i="92"/>
  <c r="O48" i="95"/>
  <c r="O48" i="96"/>
  <c r="K30" i="91"/>
  <c r="K30" i="92"/>
  <c r="K41" i="93"/>
  <c r="K41" i="94"/>
  <c r="K46" i="93"/>
  <c r="K46" i="94"/>
  <c r="K66" i="93"/>
  <c r="K66" i="94"/>
  <c r="K38" i="95"/>
  <c r="K38" i="96"/>
  <c r="K37" i="95"/>
  <c r="K37" i="96"/>
  <c r="K41" i="95"/>
  <c r="K41" i="96"/>
  <c r="K17" i="93"/>
  <c r="K17" i="94"/>
  <c r="K54" i="95"/>
  <c r="K54" i="96"/>
  <c r="K50" i="95"/>
  <c r="K50" i="96"/>
  <c r="K19" i="93"/>
  <c r="K19" i="94"/>
  <c r="K61" i="95"/>
  <c r="K61" i="96"/>
  <c r="K56" i="95"/>
  <c r="K56" i="96"/>
  <c r="K42" i="95"/>
  <c r="K42" i="96"/>
  <c r="O58" i="95"/>
  <c r="O58" i="96"/>
  <c r="K32" i="95"/>
  <c r="K32" i="96"/>
  <c r="K40" i="95"/>
  <c r="K40" i="96"/>
  <c r="K49" i="95"/>
  <c r="K49" i="96"/>
  <c r="K22" i="95"/>
  <c r="K22" i="96"/>
  <c r="O22" i="95"/>
  <c r="O22" i="96"/>
  <c r="O46" i="95"/>
  <c r="O46" i="96"/>
  <c r="K62" i="95"/>
  <c r="K62" i="96"/>
  <c r="K22" i="93"/>
  <c r="K22" i="94"/>
  <c r="O22" i="93"/>
  <c r="O22" i="94"/>
  <c r="K47" i="91"/>
  <c r="K47" i="92"/>
  <c r="O21" i="93"/>
  <c r="O21" i="94"/>
  <c r="O21" i="95"/>
  <c r="O21" i="96"/>
  <c r="K56" i="93"/>
  <c r="K56" i="94"/>
  <c r="O50" i="95"/>
  <c r="O50" i="96"/>
  <c r="K34" i="95"/>
  <c r="K34" i="96"/>
  <c r="O42" i="95"/>
  <c r="O42" i="96"/>
  <c r="O27" i="91"/>
  <c r="O27" i="92"/>
  <c r="O40" i="95"/>
  <c r="O40" i="96"/>
  <c r="K46" i="95"/>
  <c r="K46" i="96"/>
  <c r="O62" i="95"/>
  <c r="O62" i="96"/>
  <c r="P27" i="94"/>
  <c r="O60" i="95"/>
  <c r="O60" i="96"/>
  <c r="O66" i="93"/>
  <c r="O66" i="94"/>
  <c r="O17" i="93"/>
  <c r="O17" i="94"/>
  <c r="O32" i="91"/>
  <c r="O32" i="92"/>
  <c r="O61" i="93"/>
  <c r="O61" i="94"/>
  <c r="O41" i="95"/>
  <c r="O41" i="96"/>
  <c r="K23" i="95"/>
  <c r="K23" i="96"/>
  <c r="K61" i="93"/>
  <c r="K61" i="94"/>
  <c r="K53" i="93"/>
  <c r="K53" i="94"/>
  <c r="K31" i="91"/>
  <c r="K31" i="92"/>
  <c r="K28" i="95"/>
  <c r="K28" i="96"/>
  <c r="K60" i="95"/>
  <c r="K60" i="96"/>
  <c r="K21" i="93"/>
  <c r="K21" i="94"/>
  <c r="K32" i="91"/>
  <c r="K32" i="92"/>
  <c r="K39" i="93"/>
  <c r="K39" i="94"/>
  <c r="P44" i="93"/>
  <c r="P44" i="94"/>
  <c r="K21" i="95"/>
  <c r="K21" i="96"/>
  <c r="K27" i="91"/>
  <c r="K27" i="92"/>
  <c r="P20" i="13"/>
  <c r="O20" i="92"/>
  <c r="K58" i="93"/>
  <c r="K58" i="94"/>
  <c r="K47" i="93"/>
  <c r="K47" i="94"/>
  <c r="O41" i="91"/>
  <c r="O41" i="92"/>
  <c r="K63" i="93"/>
  <c r="K63" i="94"/>
  <c r="P63" i="12"/>
  <c r="O63" i="94"/>
  <c r="K48" i="93"/>
  <c r="K48" i="94"/>
  <c r="K67" i="93"/>
  <c r="K67" i="94"/>
  <c r="K20" i="91"/>
  <c r="K20" i="92"/>
  <c r="O58" i="93"/>
  <c r="O58" i="94"/>
  <c r="O47" i="93"/>
  <c r="O47" i="94"/>
  <c r="P34" i="93"/>
  <c r="O43" i="91"/>
  <c r="O43" i="92"/>
  <c r="O59" i="93"/>
  <c r="O59" i="94"/>
  <c r="O29" i="93"/>
  <c r="O29" i="94"/>
  <c r="O18" i="93"/>
  <c r="O18" i="94"/>
  <c r="K38" i="93"/>
  <c r="K38" i="94"/>
  <c r="K23" i="91"/>
  <c r="K23" i="92"/>
  <c r="K36" i="93"/>
  <c r="K36" i="94"/>
  <c r="K52" i="93"/>
  <c r="K52" i="94"/>
  <c r="O16" i="94"/>
  <c r="O16" i="93"/>
  <c r="P46" i="91"/>
  <c r="P46" i="92"/>
  <c r="K46" i="91"/>
  <c r="K46" i="92"/>
  <c r="K38" i="91"/>
  <c r="K38" i="92"/>
  <c r="K50" i="93"/>
  <c r="K50" i="94"/>
  <c r="K17" i="92"/>
  <c r="K17" i="91"/>
  <c r="K25" i="93"/>
  <c r="K25" i="94"/>
  <c r="P37" i="92"/>
  <c r="O25" i="93"/>
  <c r="O25" i="94"/>
  <c r="O17" i="92"/>
  <c r="O17" i="91"/>
  <c r="K41" i="91"/>
  <c r="K41" i="92"/>
  <c r="K16" i="94"/>
  <c r="K16" i="93"/>
  <c r="O32" i="93"/>
  <c r="O32" i="94"/>
  <c r="P49" i="93"/>
  <c r="P49" i="94"/>
  <c r="K29" i="93"/>
  <c r="K29" i="94"/>
  <c r="K59" i="93"/>
  <c r="K59" i="94"/>
  <c r="K43" i="93"/>
  <c r="K43" i="94"/>
  <c r="K51" i="93"/>
  <c r="K51" i="94"/>
  <c r="O18" i="91"/>
  <c r="O18" i="92"/>
  <c r="O51" i="93"/>
  <c r="O51" i="94"/>
  <c r="K35" i="94"/>
  <c r="K35" i="93"/>
  <c r="O35" i="94"/>
  <c r="O35" i="93"/>
  <c r="O67" i="93"/>
  <c r="O67" i="94"/>
  <c r="O45" i="93"/>
  <c r="O45" i="94"/>
  <c r="K18" i="93"/>
  <c r="K18" i="94"/>
  <c r="O50" i="93"/>
  <c r="O50" i="94"/>
  <c r="O43" i="93"/>
  <c r="O43" i="94"/>
  <c r="K32" i="93"/>
  <c r="K32" i="94"/>
  <c r="P60" i="93"/>
  <c r="P60" i="94"/>
  <c r="O46" i="91"/>
  <c r="O46" i="92"/>
  <c r="K45" i="93"/>
  <c r="K45" i="94"/>
  <c r="K43" i="91"/>
  <c r="K43" i="92"/>
  <c r="K18" i="91"/>
  <c r="K18" i="92"/>
  <c r="P65" i="94"/>
  <c r="O42" i="91"/>
  <c r="O42" i="92"/>
  <c r="O51" i="91"/>
  <c r="O51" i="92"/>
  <c r="O36" i="91"/>
  <c r="O36" i="92"/>
  <c r="K29" i="91"/>
  <c r="K29" i="92"/>
  <c r="K36" i="91"/>
  <c r="K36" i="92"/>
  <c r="K39" i="91"/>
  <c r="K39" i="92"/>
  <c r="K35" i="92"/>
  <c r="K35" i="91"/>
  <c r="O35" i="92"/>
  <c r="O35" i="91"/>
  <c r="O50" i="91"/>
  <c r="O50" i="92"/>
  <c r="O29" i="91"/>
  <c r="O29" i="92"/>
  <c r="O22" i="91"/>
  <c r="O22" i="92"/>
  <c r="K16" i="92"/>
  <c r="K16" i="91"/>
  <c r="O16" i="92"/>
  <c r="O16" i="91"/>
  <c r="P24" i="92"/>
  <c r="P24" i="91"/>
  <c r="K49" i="91"/>
  <c r="K49" i="92"/>
  <c r="K48" i="91"/>
  <c r="K48" i="92"/>
  <c r="K42" i="91"/>
  <c r="K42" i="92"/>
  <c r="K51" i="91"/>
  <c r="K51" i="92"/>
  <c r="K22" i="91"/>
  <c r="K22" i="92"/>
  <c r="O21" i="91"/>
  <c r="O21" i="92"/>
  <c r="O49" i="91"/>
  <c r="O49" i="92"/>
  <c r="K50" i="91"/>
  <c r="K50" i="92"/>
  <c r="K33" i="91"/>
  <c r="K33" i="92"/>
  <c r="O33" i="91"/>
  <c r="O33" i="92"/>
  <c r="O39" i="91"/>
  <c r="O39" i="92"/>
  <c r="O48" i="91"/>
  <c r="O48" i="92"/>
  <c r="K26" i="92"/>
  <c r="K26" i="91"/>
  <c r="K21" i="91"/>
  <c r="K21" i="92"/>
  <c r="K34" i="91"/>
  <c r="K34" i="92"/>
  <c r="O15" i="93"/>
  <c r="O15" i="94"/>
  <c r="K15" i="93"/>
  <c r="K15" i="94"/>
  <c r="K15" i="95"/>
  <c r="K15" i="96"/>
  <c r="K15" i="47"/>
  <c r="K15" i="48"/>
  <c r="O15" i="47"/>
  <c r="O15" i="48"/>
  <c r="K15" i="41"/>
  <c r="K15" i="42"/>
  <c r="O15" i="41"/>
  <c r="O15" i="42"/>
  <c r="P15" i="39"/>
  <c r="P15" i="40"/>
  <c r="A15" i="40" s="1"/>
  <c r="K15" i="3"/>
  <c r="K15" i="38"/>
  <c r="O15" i="45"/>
  <c r="O15" i="46"/>
  <c r="P15" i="91"/>
  <c r="P15" i="92"/>
  <c r="P15" i="49"/>
  <c r="A15" i="49" s="1"/>
  <c r="K15" i="45"/>
  <c r="K15" i="46"/>
  <c r="P51" i="11"/>
  <c r="O63" i="93"/>
  <c r="O14" i="93"/>
  <c r="P14" i="12"/>
  <c r="P32" i="12"/>
  <c r="O48" i="93"/>
  <c r="P48" i="12"/>
  <c r="P43" i="12"/>
  <c r="O15" i="95"/>
  <c r="P15" i="11"/>
  <c r="P14" i="11"/>
  <c r="O14" i="95"/>
  <c r="O30" i="44"/>
  <c r="O23" i="4"/>
  <c r="P67" i="5"/>
  <c r="P67" i="41" s="1"/>
  <c r="P16" i="38"/>
  <c r="P40" i="12"/>
  <c r="O40" i="93"/>
  <c r="O56" i="93"/>
  <c r="P56" i="12"/>
  <c r="P16" i="12"/>
  <c r="O26" i="50"/>
  <c r="O20" i="93"/>
  <c r="P20" i="12"/>
  <c r="O64" i="93"/>
  <c r="P64" i="12"/>
  <c r="P42" i="5"/>
  <c r="P42" i="41" s="1"/>
  <c r="O36" i="93"/>
  <c r="P36" i="12"/>
  <c r="O52" i="93"/>
  <c r="P52" i="12"/>
  <c r="P58" i="5"/>
  <c r="O87" i="5"/>
  <c r="O39" i="95"/>
  <c r="P39" i="11"/>
  <c r="O35" i="95"/>
  <c r="P35" i="11"/>
  <c r="P23" i="11"/>
  <c r="O55" i="95"/>
  <c r="P55" i="11"/>
  <c r="P47" i="11"/>
  <c r="O47" i="95"/>
  <c r="P38" i="13"/>
  <c r="O38" i="91"/>
  <c r="G26" i="36"/>
  <c r="P57" i="12"/>
  <c r="O57" i="93"/>
  <c r="O41" i="93"/>
  <c r="P41" i="12"/>
  <c r="P44" i="5"/>
  <c r="P44" i="41" s="1"/>
  <c r="P43" i="13"/>
  <c r="P41" i="13"/>
  <c r="O19" i="91"/>
  <c r="P19" i="13"/>
  <c r="O34" i="91"/>
  <c r="P34" i="13"/>
  <c r="P30" i="13"/>
  <c r="O30" i="91"/>
  <c r="O26" i="92"/>
  <c r="P26" i="13"/>
  <c r="P23" i="13"/>
  <c r="O23" i="91"/>
  <c r="P49" i="13"/>
  <c r="M26" i="9"/>
  <c r="F21" i="34" s="1"/>
  <c r="F33" i="2" s="1"/>
  <c r="O24" i="10"/>
  <c r="P47" i="13"/>
  <c r="P43" i="8"/>
  <c r="P43" i="102" s="1"/>
  <c r="O14" i="3"/>
  <c r="P14" i="3"/>
  <c r="O38" i="93"/>
  <c r="P38" i="12"/>
  <c r="P70" i="5"/>
  <c r="P70" i="41" s="1"/>
  <c r="M25" i="3"/>
  <c r="F15" i="34" s="1"/>
  <c r="P50" i="12"/>
  <c r="P33" i="13"/>
  <c r="P40" i="13"/>
  <c r="P27" i="7"/>
  <c r="P18" i="12"/>
  <c r="P22" i="12"/>
  <c r="P45" i="12"/>
  <c r="P50" i="13"/>
  <c r="P39" i="12"/>
  <c r="P46" i="12"/>
  <c r="P61" i="11"/>
  <c r="P16" i="13"/>
  <c r="P21" i="12"/>
  <c r="P25" i="50"/>
  <c r="P15" i="12"/>
  <c r="P29" i="7"/>
  <c r="P28" i="13"/>
  <c r="P41" i="11"/>
  <c r="P53" i="11"/>
  <c r="P55" i="12"/>
  <c r="P19" i="7"/>
  <c r="P48" i="13"/>
  <c r="P21" i="11"/>
  <c r="P21" i="50"/>
  <c r="P21" i="10"/>
  <c r="P21" i="51" s="1"/>
  <c r="P16" i="50"/>
  <c r="P14" i="10"/>
  <c r="P14" i="51" s="1"/>
  <c r="P67" i="12"/>
  <c r="P45" i="11"/>
  <c r="P59" i="5"/>
  <c r="P59" i="41" s="1"/>
  <c r="O19" i="39"/>
  <c r="P19" i="4"/>
  <c r="P27" i="5"/>
  <c r="P27" i="41" s="1"/>
  <c r="P25" i="13"/>
  <c r="O25" i="91"/>
  <c r="P61" i="12"/>
  <c r="P22" i="13"/>
  <c r="P44" i="13"/>
  <c r="P48" i="11"/>
  <c r="P25" i="7"/>
  <c r="P29" i="12"/>
  <c r="P28" i="11"/>
  <c r="P17" i="7"/>
  <c r="P17" i="101" s="1"/>
  <c r="P26" i="7"/>
  <c r="P59" i="12"/>
  <c r="P23" i="7"/>
  <c r="P57" i="11"/>
  <c r="P28" i="7"/>
  <c r="P29" i="11"/>
  <c r="P37" i="11"/>
  <c r="P54" i="11"/>
  <c r="P21" i="13"/>
  <c r="P17" i="13"/>
  <c r="P37" i="12"/>
  <c r="P60" i="11"/>
  <c r="P32" i="13"/>
  <c r="P51" i="13"/>
  <c r="P21" i="7"/>
  <c r="P44" i="8"/>
  <c r="P44" i="102" s="1"/>
  <c r="P25" i="12"/>
  <c r="P17" i="12"/>
  <c r="P53" i="12"/>
  <c r="P36" i="13"/>
  <c r="P62" i="11"/>
  <c r="P66" i="12"/>
  <c r="P39" i="13"/>
  <c r="P35" i="13"/>
  <c r="P52" i="11"/>
  <c r="P15" i="7"/>
  <c r="P31" i="13"/>
  <c r="P24" i="7"/>
  <c r="P16" i="7"/>
  <c r="P44" i="11"/>
  <c r="M71" i="93"/>
  <c r="F24" i="34" s="1"/>
  <c r="F42" i="2" s="1"/>
  <c r="P49" i="11"/>
  <c r="P46" i="11"/>
  <c r="P27" i="13"/>
  <c r="P47" i="12"/>
  <c r="P56" i="11"/>
  <c r="P42" i="12"/>
  <c r="P32" i="11"/>
  <c r="P33" i="11"/>
  <c r="P30" i="11"/>
  <c r="P22" i="11"/>
  <c r="P29" i="13"/>
  <c r="P35" i="12"/>
  <c r="P15" i="8"/>
  <c r="P15" i="102" s="1"/>
  <c r="P24" i="11"/>
  <c r="P40" i="11"/>
  <c r="P20" i="11"/>
  <c r="O23" i="3"/>
  <c r="P38" i="11"/>
  <c r="P51" i="12"/>
  <c r="P17" i="11"/>
  <c r="P18" i="7"/>
  <c r="P18" i="13"/>
  <c r="O71" i="12"/>
  <c r="O26" i="94"/>
  <c r="P22" i="7"/>
  <c r="P58" i="12"/>
  <c r="P14" i="13"/>
  <c r="P36" i="11"/>
  <c r="O20" i="3"/>
  <c r="P20" i="3"/>
  <c r="P26" i="12"/>
  <c r="P26" i="93" s="1"/>
  <c r="O18" i="95"/>
  <c r="O64" i="11"/>
  <c r="P42" i="11"/>
  <c r="P22" i="3"/>
  <c r="P58" i="11"/>
  <c r="M52" i="91"/>
  <c r="F25" i="34" s="1"/>
  <c r="F45" i="2" s="1"/>
  <c r="M45" i="47"/>
  <c r="F20" i="34" s="1"/>
  <c r="F30" i="2" s="1"/>
  <c r="P34" i="11"/>
  <c r="O20" i="91"/>
  <c r="O52" i="13"/>
  <c r="M64" i="95"/>
  <c r="F23" i="34" s="1"/>
  <c r="F39" i="2" s="1"/>
  <c r="P50" i="11"/>
  <c r="O15" i="3"/>
  <c r="M30" i="45"/>
  <c r="F19" i="34" s="1"/>
  <c r="F27" i="2" s="1"/>
  <c r="P26" i="11"/>
  <c r="P42" i="13"/>
  <c r="O20" i="45"/>
  <c r="O30" i="7"/>
  <c r="P15" i="41"/>
  <c r="O17" i="38"/>
  <c r="P17" i="38"/>
  <c r="G15" i="34"/>
  <c r="O21" i="3"/>
  <c r="I15" i="2"/>
  <c r="I49" i="2" s="1"/>
  <c r="D11" i="2" s="1"/>
  <c r="I26" i="34"/>
  <c r="P52" i="13" l="1"/>
  <c r="P71" i="12"/>
  <c r="P15" i="105"/>
  <c r="P64" i="11"/>
  <c r="P15" i="51"/>
  <c r="P24" i="10"/>
  <c r="P26" i="50"/>
  <c r="P30" i="7"/>
  <c r="A15" i="6"/>
  <c r="A16" i="6"/>
  <c r="A18" i="6"/>
  <c r="P30" i="44"/>
  <c r="P22" i="6"/>
  <c r="A22" i="6" s="1"/>
  <c r="A28" i="6"/>
  <c r="A19" i="6"/>
  <c r="A17" i="6"/>
  <c r="A20" i="6"/>
  <c r="A43" i="41"/>
  <c r="A34" i="41"/>
  <c r="A33" i="41"/>
  <c r="A27" i="41"/>
  <c r="A23" i="41"/>
  <c r="A64" i="41"/>
  <c r="A52" i="41"/>
  <c r="A48" i="41"/>
  <c r="A69" i="41"/>
  <c r="A53" i="41"/>
  <c r="A17" i="41"/>
  <c r="A29" i="41"/>
  <c r="A56" i="41"/>
  <c r="A37" i="41"/>
  <c r="A28" i="41"/>
  <c r="A60" i="41"/>
  <c r="A47" i="41"/>
  <c r="A16" i="41"/>
  <c r="A31" i="41"/>
  <c r="A63" i="41"/>
  <c r="A55" i="41"/>
  <c r="A22" i="41"/>
  <c r="A59" i="41"/>
  <c r="A49" i="41"/>
  <c r="A40" i="41"/>
  <c r="A51" i="41"/>
  <c r="A39" i="41"/>
  <c r="A62" i="41"/>
  <c r="A36" i="41"/>
  <c r="A25" i="41"/>
  <c r="A65" i="41"/>
  <c r="A61" i="41"/>
  <c r="A38" i="41"/>
  <c r="A70" i="41"/>
  <c r="A41" i="41"/>
  <c r="A66" i="41"/>
  <c r="A30" i="41"/>
  <c r="A50" i="41"/>
  <c r="A21" i="41"/>
  <c r="A57" i="41"/>
  <c r="A15" i="41"/>
  <c r="A19" i="41"/>
  <c r="A42" i="41"/>
  <c r="A67" i="41"/>
  <c r="A24" i="41"/>
  <c r="A18" i="41"/>
  <c r="A44" i="41"/>
  <c r="A46" i="41"/>
  <c r="A26" i="41"/>
  <c r="A54" i="41"/>
  <c r="P22" i="39"/>
  <c r="P45" i="8"/>
  <c r="P87" i="5"/>
  <c r="P64" i="105"/>
  <c r="A15" i="105"/>
  <c r="A22" i="104"/>
  <c r="P24" i="104"/>
  <c r="A23" i="104"/>
  <c r="A41" i="102"/>
  <c r="A42" i="102"/>
  <c r="P45" i="102"/>
  <c r="A40" i="102"/>
  <c r="A43" i="102"/>
  <c r="A15" i="102"/>
  <c r="A44" i="102"/>
  <c r="A17" i="101"/>
  <c r="P30" i="101"/>
  <c r="P20" i="39"/>
  <c r="P20" i="98"/>
  <c r="A21" i="98" s="1"/>
  <c r="N9" i="99"/>
  <c r="E17" i="117"/>
  <c r="A16" i="40"/>
  <c r="A18" i="40"/>
  <c r="A18" i="51"/>
  <c r="A17" i="51"/>
  <c r="A16" i="51"/>
  <c r="A15" i="9"/>
  <c r="A21" i="51"/>
  <c r="A14" i="3"/>
  <c r="A14" i="41"/>
  <c r="A20" i="51"/>
  <c r="A14" i="51"/>
  <c r="A17" i="40"/>
  <c r="A14" i="48"/>
  <c r="A14" i="40"/>
  <c r="A14" i="9"/>
  <c r="A14" i="47"/>
  <c r="A14" i="42"/>
  <c r="A19" i="51"/>
  <c r="A15" i="51"/>
  <c r="A15" i="42"/>
  <c r="P31" i="93"/>
  <c r="P15" i="52"/>
  <c r="P54" i="93"/>
  <c r="P14" i="39"/>
  <c r="P23" i="93"/>
  <c r="P17" i="52"/>
  <c r="P23" i="9"/>
  <c r="P33" i="93"/>
  <c r="P33" i="94"/>
  <c r="P18" i="52"/>
  <c r="P68" i="93"/>
  <c r="P16" i="95"/>
  <c r="P19" i="94"/>
  <c r="P62" i="94"/>
  <c r="P21" i="40"/>
  <c r="P18" i="95"/>
  <c r="P22" i="51"/>
  <c r="A22" i="51" s="1"/>
  <c r="P22" i="52"/>
  <c r="P30" i="93"/>
  <c r="P25" i="96"/>
  <c r="O45" i="48"/>
  <c r="H20" i="36" s="1"/>
  <c r="H32" i="2" s="1"/>
  <c r="P20" i="45"/>
  <c r="O25" i="38"/>
  <c r="H15" i="36" s="1"/>
  <c r="H17" i="2" s="1"/>
  <c r="O23" i="40"/>
  <c r="H16" i="36" s="1"/>
  <c r="H20" i="2" s="1"/>
  <c r="O71" i="94"/>
  <c r="H24" i="36" s="1"/>
  <c r="H44" i="2" s="1"/>
  <c r="O30" i="43"/>
  <c r="H18" i="36" s="1"/>
  <c r="H26" i="2" s="1"/>
  <c r="O26" i="49"/>
  <c r="H21" i="36" s="1"/>
  <c r="H35" i="2" s="1"/>
  <c r="O64" i="96"/>
  <c r="H23" i="36" s="1"/>
  <c r="H41" i="2" s="1"/>
  <c r="O52" i="92"/>
  <c r="H25" i="36" s="1"/>
  <c r="H47" i="2" s="1"/>
  <c r="O24" i="52"/>
  <c r="H22" i="36" s="1"/>
  <c r="H38" i="2" s="1"/>
  <c r="O87" i="42"/>
  <c r="H17" i="36" s="1"/>
  <c r="H23" i="2" s="1"/>
  <c r="O30" i="46"/>
  <c r="H19" i="36" s="1"/>
  <c r="H29" i="2" s="1"/>
  <c r="P14" i="45"/>
  <c r="P14" i="46"/>
  <c r="P14" i="52"/>
  <c r="P14" i="95"/>
  <c r="P14" i="96"/>
  <c r="P14" i="93"/>
  <c r="P14" i="94"/>
  <c r="P14" i="91"/>
  <c r="P14" i="92"/>
  <c r="P17" i="49"/>
  <c r="P17" i="9"/>
  <c r="P25" i="49"/>
  <c r="P25" i="9"/>
  <c r="P19" i="39"/>
  <c r="P19" i="40"/>
  <c r="A19" i="40" s="1"/>
  <c r="P23" i="3"/>
  <c r="P23" i="38"/>
  <c r="P21" i="45"/>
  <c r="P21" i="46"/>
  <c r="P24" i="46"/>
  <c r="P24" i="45"/>
  <c r="P17" i="46"/>
  <c r="P17" i="45"/>
  <c r="P24" i="96"/>
  <c r="P24" i="95"/>
  <c r="P22" i="45"/>
  <c r="P22" i="46"/>
  <c r="P29" i="6"/>
  <c r="P29" i="43"/>
  <c r="P19" i="45"/>
  <c r="P19" i="46"/>
  <c r="P44" i="47"/>
  <c r="P44" i="48"/>
  <c r="P37" i="93"/>
  <c r="P37" i="94"/>
  <c r="P28" i="45"/>
  <c r="P28" i="46"/>
  <c r="P25" i="46"/>
  <c r="P25" i="45"/>
  <c r="P26" i="45"/>
  <c r="P26" i="46"/>
  <c r="P27" i="46"/>
  <c r="P27" i="45"/>
  <c r="P18" i="45"/>
  <c r="P18" i="46"/>
  <c r="P16" i="46"/>
  <c r="P16" i="45"/>
  <c r="P23" i="45"/>
  <c r="P23" i="46"/>
  <c r="P16" i="48"/>
  <c r="P29" i="45"/>
  <c r="P29" i="46"/>
  <c r="P43" i="48"/>
  <c r="P43" i="47"/>
  <c r="P44" i="95"/>
  <c r="P44" i="96"/>
  <c r="P57" i="93"/>
  <c r="P57" i="94"/>
  <c r="P19" i="91"/>
  <c r="P19" i="92"/>
  <c r="P42" i="47"/>
  <c r="P42" i="48"/>
  <c r="P53" i="95"/>
  <c r="P53" i="96"/>
  <c r="P17" i="96"/>
  <c r="P17" i="95"/>
  <c r="P16" i="49"/>
  <c r="A16" i="49" s="1"/>
  <c r="P16" i="9"/>
  <c r="A16" i="9" s="1"/>
  <c r="P36" i="96"/>
  <c r="P36" i="95"/>
  <c r="P21" i="9"/>
  <c r="A21" i="9" s="1"/>
  <c r="P21" i="49"/>
  <c r="P40" i="91"/>
  <c r="P40" i="92"/>
  <c r="P55" i="95"/>
  <c r="P55" i="96"/>
  <c r="P26" i="95"/>
  <c r="P26" i="96"/>
  <c r="P40" i="93"/>
  <c r="P40" i="94"/>
  <c r="P33" i="95"/>
  <c r="P33" i="96"/>
  <c r="P42" i="93"/>
  <c r="P42" i="94"/>
  <c r="P29" i="95"/>
  <c r="P29" i="96"/>
  <c r="P57" i="95"/>
  <c r="P57" i="96"/>
  <c r="P47" i="95"/>
  <c r="P47" i="96"/>
  <c r="P64" i="93"/>
  <c r="P64" i="94"/>
  <c r="P20" i="95"/>
  <c r="P20" i="96"/>
  <c r="P30" i="95"/>
  <c r="P30" i="96"/>
  <c r="P44" i="91"/>
  <c r="P44" i="92"/>
  <c r="P63" i="95"/>
  <c r="P63" i="96"/>
  <c r="P52" i="95"/>
  <c r="P52" i="96"/>
  <c r="P45" i="95"/>
  <c r="P45" i="96"/>
  <c r="P21" i="52"/>
  <c r="P28" i="91"/>
  <c r="P28" i="92"/>
  <c r="P35" i="95"/>
  <c r="P35" i="96"/>
  <c r="P20" i="93"/>
  <c r="P20" i="94"/>
  <c r="P51" i="95"/>
  <c r="P51" i="96"/>
  <c r="P50" i="95"/>
  <c r="P50" i="96"/>
  <c r="P34" i="95"/>
  <c r="P34" i="96"/>
  <c r="P42" i="95"/>
  <c r="P42" i="96"/>
  <c r="P66" i="93"/>
  <c r="P66" i="94"/>
  <c r="P62" i="95"/>
  <c r="P62" i="96"/>
  <c r="P53" i="93"/>
  <c r="P53" i="94"/>
  <c r="P32" i="91"/>
  <c r="P32" i="92"/>
  <c r="P60" i="95"/>
  <c r="P60" i="96"/>
  <c r="P37" i="95"/>
  <c r="P37" i="96"/>
  <c r="P61" i="93"/>
  <c r="P61" i="94"/>
  <c r="P61" i="95"/>
  <c r="P61" i="96"/>
  <c r="P41" i="93"/>
  <c r="P41" i="94"/>
  <c r="P38" i="95"/>
  <c r="P38" i="96"/>
  <c r="P22" i="95"/>
  <c r="P22" i="96"/>
  <c r="P32" i="95"/>
  <c r="P32" i="96"/>
  <c r="P46" i="95"/>
  <c r="P46" i="96"/>
  <c r="P49" i="95"/>
  <c r="P49" i="96"/>
  <c r="P54" i="95"/>
  <c r="P54" i="96"/>
  <c r="P25" i="91"/>
  <c r="P25" i="92"/>
  <c r="P55" i="93"/>
  <c r="P55" i="94"/>
  <c r="P41" i="95"/>
  <c r="P41" i="96"/>
  <c r="P22" i="93"/>
  <c r="P22" i="94"/>
  <c r="P30" i="91"/>
  <c r="P30" i="92"/>
  <c r="P58" i="95"/>
  <c r="P58" i="96"/>
  <c r="P40" i="95"/>
  <c r="P40" i="96"/>
  <c r="P27" i="91"/>
  <c r="P27" i="92"/>
  <c r="P31" i="91"/>
  <c r="P31" i="92"/>
  <c r="P28" i="95"/>
  <c r="P28" i="96"/>
  <c r="P21" i="93"/>
  <c r="P21" i="94"/>
  <c r="P46" i="93"/>
  <c r="P46" i="94"/>
  <c r="P39" i="95"/>
  <c r="P39" i="96"/>
  <c r="P56" i="93"/>
  <c r="P56" i="94"/>
  <c r="P56" i="95"/>
  <c r="P56" i="96"/>
  <c r="P17" i="93"/>
  <c r="P17" i="94"/>
  <c r="P48" i="95"/>
  <c r="P48" i="96"/>
  <c r="P21" i="95"/>
  <c r="P21" i="96"/>
  <c r="P39" i="93"/>
  <c r="P39" i="94"/>
  <c r="P47" i="91"/>
  <c r="P47" i="92"/>
  <c r="P23" i="95"/>
  <c r="P23" i="96"/>
  <c r="P45" i="93"/>
  <c r="P45" i="94"/>
  <c r="P52" i="93"/>
  <c r="P52" i="94"/>
  <c r="P48" i="93"/>
  <c r="P48" i="94"/>
  <c r="P18" i="91"/>
  <c r="P18" i="92"/>
  <c r="P29" i="93"/>
  <c r="P29" i="94"/>
  <c r="P18" i="93"/>
  <c r="P18" i="94"/>
  <c r="P50" i="93"/>
  <c r="P50" i="94"/>
  <c r="P38" i="93"/>
  <c r="P38" i="94"/>
  <c r="P58" i="93"/>
  <c r="P58" i="94"/>
  <c r="P51" i="93"/>
  <c r="P51" i="94"/>
  <c r="P35" i="94"/>
  <c r="P35" i="93"/>
  <c r="P25" i="93"/>
  <c r="P25" i="94"/>
  <c r="P17" i="92"/>
  <c r="P17" i="91"/>
  <c r="P59" i="93"/>
  <c r="P59" i="94"/>
  <c r="P23" i="91"/>
  <c r="P23" i="92"/>
  <c r="P41" i="91"/>
  <c r="P41" i="92"/>
  <c r="P43" i="91"/>
  <c r="P43" i="92"/>
  <c r="P38" i="91"/>
  <c r="P38" i="92"/>
  <c r="P36" i="93"/>
  <c r="P36" i="94"/>
  <c r="P47" i="93"/>
  <c r="P47" i="94"/>
  <c r="P67" i="93"/>
  <c r="P67" i="94"/>
  <c r="P16" i="94"/>
  <c r="P16" i="93"/>
  <c r="P43" i="93"/>
  <c r="P43" i="94"/>
  <c r="P32" i="93"/>
  <c r="P32" i="94"/>
  <c r="P63" i="93"/>
  <c r="P63" i="94"/>
  <c r="P20" i="91"/>
  <c r="P20" i="92"/>
  <c r="P42" i="91"/>
  <c r="P42" i="92"/>
  <c r="P39" i="91"/>
  <c r="P39" i="92"/>
  <c r="P36" i="91"/>
  <c r="P36" i="92"/>
  <c r="P21" i="91"/>
  <c r="P21" i="92"/>
  <c r="P16" i="92"/>
  <c r="A16" i="92" s="1"/>
  <c r="P16" i="91"/>
  <c r="P50" i="91"/>
  <c r="P50" i="92"/>
  <c r="P34" i="91"/>
  <c r="P34" i="92"/>
  <c r="P51" i="91"/>
  <c r="P51" i="92"/>
  <c r="P49" i="91"/>
  <c r="P49" i="92"/>
  <c r="P29" i="91"/>
  <c r="P29" i="92"/>
  <c r="P35" i="92"/>
  <c r="P35" i="91"/>
  <c r="P26" i="92"/>
  <c r="P26" i="91"/>
  <c r="P22" i="91"/>
  <c r="P22" i="92"/>
  <c r="A22" i="92" s="1"/>
  <c r="P48" i="91"/>
  <c r="P48" i="92"/>
  <c r="P33" i="91"/>
  <c r="P33" i="92"/>
  <c r="P15" i="93"/>
  <c r="P15" i="94"/>
  <c r="A15" i="94" s="1"/>
  <c r="P15" i="95"/>
  <c r="A15" i="95" s="1"/>
  <c r="P15" i="96"/>
  <c r="A15" i="96" s="1"/>
  <c r="P15" i="47"/>
  <c r="A15" i="47" s="1"/>
  <c r="P15" i="48"/>
  <c r="A15" i="48" s="1"/>
  <c r="P15" i="3"/>
  <c r="A15" i="3" s="1"/>
  <c r="P15" i="38"/>
  <c r="P15" i="45"/>
  <c r="A15" i="45" s="1"/>
  <c r="P15" i="46"/>
  <c r="A15" i="46" s="1"/>
  <c r="O87" i="41"/>
  <c r="H17" i="34" s="1"/>
  <c r="H21" i="2" s="1"/>
  <c r="O71" i="93"/>
  <c r="H24" i="34" s="1"/>
  <c r="H42" i="2" s="1"/>
  <c r="O52" i="91"/>
  <c r="H25" i="34" s="1"/>
  <c r="H45" i="2" s="1"/>
  <c r="O64" i="95"/>
  <c r="H23" i="34" s="1"/>
  <c r="H39" i="2" s="1"/>
  <c r="O30" i="6"/>
  <c r="H18" i="34" s="1"/>
  <c r="H24" i="2" s="1"/>
  <c r="O23" i="39"/>
  <c r="H16" i="34" s="1"/>
  <c r="H18" i="2" s="1"/>
  <c r="O24" i="51"/>
  <c r="H22" i="34" s="1"/>
  <c r="H36" i="2" s="1"/>
  <c r="N9" i="44"/>
  <c r="P23" i="4"/>
  <c r="O45" i="47"/>
  <c r="H20" i="34" s="1"/>
  <c r="H30" i="2" s="1"/>
  <c r="O26" i="9"/>
  <c r="H21" i="34" s="1"/>
  <c r="H33" i="2" s="1"/>
  <c r="O30" i="45"/>
  <c r="H19" i="34" s="1"/>
  <c r="H27" i="2" s="1"/>
  <c r="O25" i="3"/>
  <c r="P26" i="94"/>
  <c r="A26" i="94" s="1"/>
  <c r="F26" i="36"/>
  <c r="P21" i="3"/>
  <c r="F15" i="2"/>
  <c r="F26" i="34"/>
  <c r="D11" i="34"/>
  <c r="G15" i="2"/>
  <c r="G49" i="2" s="1"/>
  <c r="G26" i="34"/>
  <c r="A35" i="91" l="1"/>
  <c r="A25" i="6"/>
  <c r="A24" i="6"/>
  <c r="A27" i="6"/>
  <c r="A19" i="39"/>
  <c r="A15" i="93"/>
  <c r="N9" i="105"/>
  <c r="E23" i="117"/>
  <c r="N9" i="104"/>
  <c r="E22" i="117"/>
  <c r="N9" i="102"/>
  <c r="E20" i="117"/>
  <c r="E19" i="117"/>
  <c r="N9" i="101"/>
  <c r="A20" i="98"/>
  <c r="P23" i="98"/>
  <c r="A21" i="3"/>
  <c r="E22" i="2"/>
  <c r="A33" i="92"/>
  <c r="A17" i="94"/>
  <c r="A18" i="45"/>
  <c r="A21" i="93"/>
  <c r="A44" i="95"/>
  <c r="A16" i="91"/>
  <c r="A41" i="92"/>
  <c r="A21" i="52"/>
  <c r="A29" i="6"/>
  <c r="A20" i="92"/>
  <c r="A17" i="91"/>
  <c r="A40" i="96"/>
  <c r="A24" i="38"/>
  <c r="A26" i="92"/>
  <c r="A46" i="93"/>
  <c r="A42" i="95"/>
  <c r="A42" i="47"/>
  <c r="A43" i="48"/>
  <c r="A28" i="45"/>
  <c r="A61" i="94"/>
  <c r="A27" i="45"/>
  <c r="A37" i="92"/>
  <c r="A27" i="93"/>
  <c r="A69" i="93"/>
  <c r="A51" i="96"/>
  <c r="A26" i="45"/>
  <c r="A19" i="49"/>
  <c r="A26" i="93"/>
  <c r="A56" i="96"/>
  <c r="A38" i="96"/>
  <c r="A65" i="93"/>
  <c r="A50" i="91"/>
  <c r="A16" i="94"/>
  <c r="A36" i="93"/>
  <c r="A58" i="93"/>
  <c r="A22" i="93"/>
  <c r="A41" i="93"/>
  <c r="A20" i="95"/>
  <c r="A36" i="95"/>
  <c r="A37" i="93"/>
  <c r="A46" i="91"/>
  <c r="A60" i="96"/>
  <c r="A23" i="3"/>
  <c r="A48" i="91"/>
  <c r="A29" i="91"/>
  <c r="A38" i="91"/>
  <c r="A48" i="93"/>
  <c r="A28" i="95"/>
  <c r="A27" i="91"/>
  <c r="A16" i="38"/>
  <c r="A22" i="45"/>
  <c r="A62" i="93"/>
  <c r="A31" i="93"/>
  <c r="A18" i="9"/>
  <c r="A59" i="93"/>
  <c r="A25" i="93"/>
  <c r="A23" i="95"/>
  <c r="A49" i="95"/>
  <c r="A64" i="93"/>
  <c r="A17" i="45"/>
  <c r="A25" i="9"/>
  <c r="A24" i="94"/>
  <c r="A18" i="96"/>
  <c r="A19" i="94"/>
  <c r="A24" i="49"/>
  <c r="A32" i="94"/>
  <c r="A23" i="92"/>
  <c r="A48" i="96"/>
  <c r="A55" i="94"/>
  <c r="A20" i="93"/>
  <c r="A45" i="95"/>
  <c r="A43" i="95"/>
  <c r="A59" i="95"/>
  <c r="A49" i="94"/>
  <c r="A51" i="91"/>
  <c r="A50" i="93"/>
  <c r="A47" i="95"/>
  <c r="A57" i="96"/>
  <c r="A24" i="45"/>
  <c r="A19" i="52"/>
  <c r="A86" i="41"/>
  <c r="A28" i="94"/>
  <c r="A18" i="3"/>
  <c r="A18" i="94"/>
  <c r="A30" i="92"/>
  <c r="A41" i="96"/>
  <c r="A52" i="95"/>
  <c r="A26" i="95"/>
  <c r="A19" i="91"/>
  <c r="A19" i="46"/>
  <c r="A24" i="96"/>
  <c r="A20" i="45"/>
  <c r="A16" i="95"/>
  <c r="A33" i="94"/>
  <c r="A23" i="49"/>
  <c r="A23" i="94"/>
  <c r="A19" i="3"/>
  <c r="A34" i="92"/>
  <c r="A35" i="93"/>
  <c r="A52" i="94"/>
  <c r="A39" i="96"/>
  <c r="A58" i="96"/>
  <c r="A54" i="96"/>
  <c r="A22" i="96"/>
  <c r="A37" i="96"/>
  <c r="A32" i="92"/>
  <c r="A62" i="96"/>
  <c r="A23" i="46"/>
  <c r="A27" i="95"/>
  <c r="A54" i="94"/>
  <c r="A45" i="92"/>
  <c r="A30" i="94"/>
  <c r="A60" i="93"/>
  <c r="A68" i="94"/>
  <c r="A33" i="91"/>
  <c r="A39" i="91"/>
  <c r="A47" i="93"/>
  <c r="A43" i="91"/>
  <c r="A45" i="93"/>
  <c r="A47" i="91"/>
  <c r="A31" i="91"/>
  <c r="A46" i="95"/>
  <c r="A34" i="95"/>
  <c r="A35" i="96"/>
  <c r="A63" i="96"/>
  <c r="A44" i="91"/>
  <c r="A42" i="94"/>
  <c r="A57" i="94"/>
  <c r="A29" i="45"/>
  <c r="A25" i="46"/>
  <c r="A44" i="47"/>
  <c r="A21" i="46"/>
  <c r="A17" i="49"/>
  <c r="A25" i="96"/>
  <c r="A23" i="51"/>
  <c r="A31" i="96"/>
  <c r="A49" i="92"/>
  <c r="A42" i="92"/>
  <c r="A63" i="94"/>
  <c r="A67" i="94"/>
  <c r="A38" i="94"/>
  <c r="A29" i="94"/>
  <c r="A18" i="92"/>
  <c r="A32" i="96"/>
  <c r="A61" i="96"/>
  <c r="A66" i="94"/>
  <c r="A40" i="93"/>
  <c r="A40" i="91"/>
  <c r="A53" i="95"/>
  <c r="A16" i="45"/>
  <c r="A20" i="46"/>
  <c r="A20" i="3"/>
  <c r="A22" i="40"/>
  <c r="A20" i="39"/>
  <c r="A19" i="95"/>
  <c r="A85" i="42"/>
  <c r="A17" i="38"/>
  <c r="A22" i="38"/>
  <c r="A21" i="91"/>
  <c r="A36" i="91"/>
  <c r="A43" i="93"/>
  <c r="A51" i="93"/>
  <c r="A39" i="93"/>
  <c r="A21" i="95"/>
  <c r="A56" i="93"/>
  <c r="A25" i="91"/>
  <c r="A53" i="93"/>
  <c r="A50" i="95"/>
  <c r="A28" i="92"/>
  <c r="A30" i="95"/>
  <c r="A29" i="96"/>
  <c r="A33" i="96"/>
  <c r="A55" i="96"/>
  <c r="A17" i="95"/>
  <c r="A60" i="94"/>
  <c r="A70" i="94"/>
  <c r="A59" i="96"/>
  <c r="A34" i="94"/>
  <c r="A24" i="92"/>
  <c r="A17" i="39"/>
  <c r="A20" i="52"/>
  <c r="A22" i="49"/>
  <c r="A44" i="93"/>
  <c r="A17" i="3"/>
  <c r="A20" i="49"/>
  <c r="A51" i="92"/>
  <c r="A50" i="92"/>
  <c r="A39" i="92"/>
  <c r="A16" i="93"/>
  <c r="A47" i="94"/>
  <c r="A36" i="94"/>
  <c r="A43" i="92"/>
  <c r="A58" i="94"/>
  <c r="A50" i="94"/>
  <c r="A45" i="94"/>
  <c r="A47" i="92"/>
  <c r="A21" i="94"/>
  <c r="A31" i="92"/>
  <c r="A22" i="94"/>
  <c r="A46" i="96"/>
  <c r="A41" i="94"/>
  <c r="A34" i="96"/>
  <c r="A28" i="91"/>
  <c r="A44" i="92"/>
  <c r="A20" i="96"/>
  <c r="A47" i="96"/>
  <c r="A29" i="95"/>
  <c r="A33" i="95"/>
  <c r="A55" i="95"/>
  <c r="A17" i="96"/>
  <c r="A29" i="46"/>
  <c r="A26" i="46"/>
  <c r="A25" i="45"/>
  <c r="A37" i="94"/>
  <c r="A44" i="48"/>
  <c r="A17" i="46"/>
  <c r="A25" i="49"/>
  <c r="A17" i="9"/>
  <c r="A14" i="92"/>
  <c r="A14" i="93"/>
  <c r="A70" i="93"/>
  <c r="A14" i="95"/>
  <c r="A30" i="93"/>
  <c r="A62" i="94"/>
  <c r="A14" i="39"/>
  <c r="A49" i="93"/>
  <c r="A22" i="3"/>
  <c r="A18" i="39"/>
  <c r="A16" i="52"/>
  <c r="A24" i="3"/>
  <c r="A22" i="91"/>
  <c r="A35" i="92"/>
  <c r="A34" i="91"/>
  <c r="A20" i="91"/>
  <c r="A32" i="93"/>
  <c r="A23" i="91"/>
  <c r="A17" i="92"/>
  <c r="A35" i="94"/>
  <c r="A52" i="93"/>
  <c r="A48" i="95"/>
  <c r="A17" i="93"/>
  <c r="A39" i="95"/>
  <c r="A40" i="95"/>
  <c r="A58" i="95"/>
  <c r="A55" i="93"/>
  <c r="A54" i="95"/>
  <c r="A22" i="95"/>
  <c r="A61" i="93"/>
  <c r="A37" i="95"/>
  <c r="A32" i="91"/>
  <c r="A62" i="95"/>
  <c r="A52" i="96"/>
  <c r="A40" i="94"/>
  <c r="A26" i="96"/>
  <c r="A40" i="92"/>
  <c r="A53" i="96"/>
  <c r="A19" i="92"/>
  <c r="A16" i="48"/>
  <c r="A23" i="45"/>
  <c r="A27" i="46"/>
  <c r="A24" i="95"/>
  <c r="A23" i="38"/>
  <c r="A14" i="91"/>
  <c r="A14" i="52"/>
  <c r="A22" i="52"/>
  <c r="A18" i="52"/>
  <c r="A23" i="9"/>
  <c r="A17" i="52"/>
  <c r="A54" i="93"/>
  <c r="A16" i="96"/>
  <c r="A86" i="42"/>
  <c r="A23" i="52"/>
  <c r="A22" i="9"/>
  <c r="A27" i="94"/>
  <c r="A24" i="91"/>
  <c r="A20" i="9"/>
  <c r="A45" i="91"/>
  <c r="A16" i="3"/>
  <c r="A48" i="92"/>
  <c r="A26" i="91"/>
  <c r="A29" i="92"/>
  <c r="A21" i="92"/>
  <c r="A36" i="92"/>
  <c r="A43" i="94"/>
  <c r="A38" i="92"/>
  <c r="A59" i="94"/>
  <c r="A25" i="94"/>
  <c r="A51" i="94"/>
  <c r="A48" i="94"/>
  <c r="A23" i="96"/>
  <c r="A39" i="94"/>
  <c r="A21" i="96"/>
  <c r="A56" i="94"/>
  <c r="A46" i="94"/>
  <c r="A28" i="96"/>
  <c r="A27" i="92"/>
  <c r="A25" i="92"/>
  <c r="A49" i="96"/>
  <c r="A53" i="94"/>
  <c r="A42" i="96"/>
  <c r="A50" i="96"/>
  <c r="A51" i="95"/>
  <c r="A35" i="95"/>
  <c r="A63" i="95"/>
  <c r="A30" i="96"/>
  <c r="A64" i="94"/>
  <c r="A57" i="95"/>
  <c r="A42" i="93"/>
  <c r="A36" i="96"/>
  <c r="A42" i="48"/>
  <c r="A57" i="93"/>
  <c r="A44" i="96"/>
  <c r="A43" i="47"/>
  <c r="A18" i="46"/>
  <c r="A28" i="46"/>
  <c r="A29" i="43"/>
  <c r="A24" i="46"/>
  <c r="A21" i="45"/>
  <c r="A14" i="46"/>
  <c r="A18" i="95"/>
  <c r="A23" i="93"/>
  <c r="A18" i="49"/>
  <c r="A37" i="91"/>
  <c r="A19" i="9"/>
  <c r="A19" i="93"/>
  <c r="A24" i="9"/>
  <c r="A15" i="92"/>
  <c r="A28" i="93"/>
  <c r="A34" i="93"/>
  <c r="A22" i="39"/>
  <c r="A15" i="38"/>
  <c r="A20" i="38"/>
  <c r="A19" i="38"/>
  <c r="A18" i="38"/>
  <c r="A21" i="38"/>
  <c r="A49" i="91"/>
  <c r="A42" i="91"/>
  <c r="A63" i="93"/>
  <c r="A67" i="93"/>
  <c r="A41" i="91"/>
  <c r="A38" i="93"/>
  <c r="A18" i="93"/>
  <c r="A29" i="93"/>
  <c r="A18" i="91"/>
  <c r="A56" i="95"/>
  <c r="A30" i="91"/>
  <c r="A41" i="95"/>
  <c r="A32" i="95"/>
  <c r="A38" i="95"/>
  <c r="A61" i="95"/>
  <c r="A60" i="95"/>
  <c r="A66" i="93"/>
  <c r="A20" i="94"/>
  <c r="A45" i="96"/>
  <c r="A21" i="49"/>
  <c r="A16" i="46"/>
  <c r="A19" i="45"/>
  <c r="A22" i="46"/>
  <c r="A14" i="94"/>
  <c r="A69" i="94"/>
  <c r="A14" i="96"/>
  <c r="A27" i="96"/>
  <c r="A19" i="96"/>
  <c r="A43" i="96"/>
  <c r="A14" i="45"/>
  <c r="A21" i="40"/>
  <c r="A68" i="93"/>
  <c r="A33" i="93"/>
  <c r="A15" i="52"/>
  <c r="A24" i="93"/>
  <c r="A44" i="94"/>
  <c r="A31" i="94"/>
  <c r="A25" i="95"/>
  <c r="A46" i="92"/>
  <c r="A31" i="95"/>
  <c r="A16" i="39"/>
  <c r="A65" i="94"/>
  <c r="A15" i="91"/>
  <c r="A15" i="39"/>
  <c r="P64" i="95"/>
  <c r="P45" i="48"/>
  <c r="P25" i="38"/>
  <c r="P30" i="43"/>
  <c r="P87" i="42"/>
  <c r="P26" i="49"/>
  <c r="P23" i="40"/>
  <c r="P24" i="52"/>
  <c r="P52" i="92"/>
  <c r="P71" i="94"/>
  <c r="P64" i="96"/>
  <c r="P30" i="46"/>
  <c r="P45" i="47"/>
  <c r="P25" i="3"/>
  <c r="P71" i="93"/>
  <c r="P52" i="91"/>
  <c r="P26" i="9"/>
  <c r="P30" i="45"/>
  <c r="P24" i="51"/>
  <c r="P30" i="6"/>
  <c r="P87" i="41"/>
  <c r="P23" i="39"/>
  <c r="N9" i="10"/>
  <c r="N9" i="4"/>
  <c r="N9" i="50"/>
  <c r="N9" i="8"/>
  <c r="N9" i="7"/>
  <c r="N9" i="5"/>
  <c r="F49" i="2"/>
  <c r="H15" i="34"/>
  <c r="H26" i="34" s="1"/>
  <c r="H26" i="36"/>
  <c r="N9" i="12"/>
  <c r="N9" i="13"/>
  <c r="N9" i="11"/>
  <c r="A23" i="117" l="1"/>
  <c r="B23" i="117" s="1"/>
  <c r="B40" i="2" s="1"/>
  <c r="E40" i="2"/>
  <c r="E37" i="2"/>
  <c r="E31" i="2"/>
  <c r="E28" i="2"/>
  <c r="N9" i="98"/>
  <c r="E16" i="117"/>
  <c r="A17" i="117" s="1"/>
  <c r="B17" i="117" s="1"/>
  <c r="B22" i="2" s="1"/>
  <c r="E23" i="34"/>
  <c r="E20" i="36"/>
  <c r="N9" i="95"/>
  <c r="N9" i="40"/>
  <c r="N9" i="92"/>
  <c r="N9" i="94"/>
  <c r="N9" i="96"/>
  <c r="N9" i="52"/>
  <c r="N9" i="49"/>
  <c r="N9" i="46"/>
  <c r="E18" i="36"/>
  <c r="E16" i="36"/>
  <c r="E25" i="34"/>
  <c r="N9" i="93"/>
  <c r="E19" i="34"/>
  <c r="E17" i="34"/>
  <c r="N9" i="9"/>
  <c r="N9" i="47"/>
  <c r="N9" i="6"/>
  <c r="N9" i="51"/>
  <c r="N9" i="39"/>
  <c r="E24" i="34"/>
  <c r="E22" i="36"/>
  <c r="E23" i="36"/>
  <c r="E41" i="2" s="1"/>
  <c r="A41" i="2" s="1"/>
  <c r="E20" i="34"/>
  <c r="N9" i="45"/>
  <c r="E16" i="34"/>
  <c r="N9" i="91"/>
  <c r="N9" i="48"/>
  <c r="E25" i="36"/>
  <c r="E24" i="36"/>
  <c r="N9" i="41"/>
  <c r="E21" i="36"/>
  <c r="N9" i="3"/>
  <c r="E19" i="36"/>
  <c r="E15" i="34"/>
  <c r="A15" i="34" s="1"/>
  <c r="B15" i="34" s="1"/>
  <c r="B15" i="2" s="1"/>
  <c r="E18" i="34"/>
  <c r="E15" i="36"/>
  <c r="A15" i="36" s="1"/>
  <c r="B15" i="36" s="1"/>
  <c r="B17" i="2" s="1"/>
  <c r="E21" i="34"/>
  <c r="N9" i="43"/>
  <c r="E22" i="34"/>
  <c r="N9" i="38"/>
  <c r="E17" i="36"/>
  <c r="N9" i="42"/>
  <c r="H15" i="2"/>
  <c r="H49" i="2" s="1"/>
  <c r="A20" i="117" l="1"/>
  <c r="B20" i="117" s="1"/>
  <c r="B31" i="2" s="1"/>
  <c r="A19" i="117"/>
  <c r="B19" i="117" s="1"/>
  <c r="B28" i="2" s="1"/>
  <c r="A22" i="117"/>
  <c r="B22" i="117" s="1"/>
  <c r="B37" i="2" s="1"/>
  <c r="E26" i="117"/>
  <c r="A16" i="117"/>
  <c r="B16" i="117" s="1"/>
  <c r="B19" i="2" s="1"/>
  <c r="E19" i="2"/>
  <c r="A17" i="36"/>
  <c r="B17" i="36" s="1"/>
  <c r="B23" i="2" s="1"/>
  <c r="A22" i="36"/>
  <c r="B22" i="36" s="1"/>
  <c r="B38" i="2" s="1"/>
  <c r="A16" i="36"/>
  <c r="B16" i="36" s="1"/>
  <c r="B20" i="2" s="1"/>
  <c r="A24" i="34"/>
  <c r="B24" i="34" s="1"/>
  <c r="B42" i="2" s="1"/>
  <c r="A17" i="34"/>
  <c r="B17" i="34" s="1"/>
  <c r="B21" i="2" s="1"/>
  <c r="A18" i="36"/>
  <c r="B18" i="36" s="1"/>
  <c r="B26" i="2" s="1"/>
  <c r="A21" i="34"/>
  <c r="B21" i="34" s="1"/>
  <c r="B33" i="2" s="1"/>
  <c r="A20" i="34"/>
  <c r="B20" i="34" s="1"/>
  <c r="B30" i="2" s="1"/>
  <c r="A25" i="36"/>
  <c r="B25" i="36" s="1"/>
  <c r="B47" i="2" s="1"/>
  <c r="A19" i="34"/>
  <c r="B19" i="34" s="1"/>
  <c r="B27" i="2" s="1"/>
  <c r="A21" i="36"/>
  <c r="B21" i="36" s="1"/>
  <c r="B35" i="2" s="1"/>
  <c r="A23" i="36"/>
  <c r="B23" i="36" s="1"/>
  <c r="B41" i="2" s="1"/>
  <c r="A24" i="36"/>
  <c r="B24" i="36" s="1"/>
  <c r="B44" i="2" s="1"/>
  <c r="A22" i="34"/>
  <c r="B22" i="34" s="1"/>
  <c r="B36" i="2" s="1"/>
  <c r="A18" i="34"/>
  <c r="B18" i="34" s="1"/>
  <c r="B24" i="2" s="1"/>
  <c r="A19" i="36"/>
  <c r="B19" i="36" s="1"/>
  <c r="B29" i="2" s="1"/>
  <c r="A16" i="34"/>
  <c r="B16" i="34" s="1"/>
  <c r="B18" i="2" s="1"/>
  <c r="A25" i="34"/>
  <c r="B25" i="34" s="1"/>
  <c r="B45" i="2" s="1"/>
  <c r="E32" i="2"/>
  <c r="A20" i="36"/>
  <c r="B20" i="36" s="1"/>
  <c r="B32" i="2" s="1"/>
  <c r="E39" i="2"/>
  <c r="A40" i="2" s="1"/>
  <c r="A23" i="34"/>
  <c r="B23" i="34" s="1"/>
  <c r="B39" i="2" s="1"/>
  <c r="E18" i="2"/>
  <c r="E30" i="2"/>
  <c r="E42" i="2"/>
  <c r="E21" i="2"/>
  <c r="E27" i="2"/>
  <c r="E36" i="2"/>
  <c r="E33" i="2"/>
  <c r="E24" i="2"/>
  <c r="E45" i="2"/>
  <c r="E15" i="2"/>
  <c r="E20" i="2"/>
  <c r="E23" i="2"/>
  <c r="E29" i="2"/>
  <c r="E44" i="2"/>
  <c r="E38" i="2"/>
  <c r="E26" i="2"/>
  <c r="E35" i="2"/>
  <c r="E47" i="2"/>
  <c r="E17" i="2"/>
  <c r="E26" i="34"/>
  <c r="E26" i="36"/>
  <c r="A19" i="2" l="1"/>
  <c r="A31" i="2"/>
  <c r="E27" i="117"/>
  <c r="E28" i="117" s="1"/>
  <c r="E29" i="117"/>
  <c r="A22" i="2"/>
  <c r="A28" i="2"/>
  <c r="A37" i="2"/>
  <c r="A15" i="2"/>
  <c r="A16" i="2"/>
  <c r="A17" i="2"/>
  <c r="A33" i="2"/>
  <c r="A27" i="2"/>
  <c r="A30" i="2"/>
  <c r="A39" i="2"/>
  <c r="A38" i="2"/>
  <c r="A20" i="2"/>
  <c r="A21" i="2"/>
  <c r="A47" i="2"/>
  <c r="A26" i="2"/>
  <c r="A42" i="2"/>
  <c r="A44" i="2"/>
  <c r="A45" i="2"/>
  <c r="A36" i="2"/>
  <c r="A18" i="2"/>
  <c r="A32" i="2"/>
  <c r="A29" i="2"/>
  <c r="A35" i="2"/>
  <c r="A23" i="2"/>
  <c r="A24" i="2"/>
  <c r="E49" i="2"/>
  <c r="E50" i="2" s="1"/>
  <c r="E27" i="34"/>
  <c r="E28" i="34" s="1"/>
  <c r="E29" i="34"/>
  <c r="E29" i="36"/>
  <c r="E27" i="36"/>
  <c r="E28" i="36" s="1"/>
  <c r="E30" i="117" l="1"/>
  <c r="D10" i="117" s="1"/>
  <c r="E52" i="2"/>
  <c r="E30" i="36"/>
  <c r="E30" i="34"/>
  <c r="E51" i="2"/>
  <c r="C19" i="118" l="1"/>
  <c r="C26" i="118" s="1"/>
  <c r="C28" i="118" s="1"/>
  <c r="C19" i="33"/>
  <c r="D10" i="36"/>
  <c r="C19" i="35"/>
  <c r="C26" i="35" s="1"/>
  <c r="C28" i="35" s="1"/>
  <c r="D10" i="34"/>
  <c r="E53" i="2"/>
  <c r="D10" i="2" s="1"/>
  <c r="C19" i="1" l="1"/>
  <c r="C26" i="1" s="1"/>
  <c r="C28" i="1" s="1"/>
  <c r="C26" i="33"/>
  <c r="C28" i="33" s="1"/>
</calcChain>
</file>

<file path=xl/sharedStrings.xml><?xml version="1.0" encoding="utf-8"?>
<sst xmlns="http://schemas.openxmlformats.org/spreadsheetml/2006/main" count="2872" uniqueCount="412">
  <si>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</si>
  <si>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</si>
  <si>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</si>
  <si>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</si>
  <si>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</si>
  <si>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</si>
  <si>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</si>
  <si>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</si>
  <si>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</si>
  <si>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</si>
  <si>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</si>
  <si>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</si>
  <si>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</si>
  <si>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</si>
  <si>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</si>
  <si>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</si>
  <si>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</si>
  <si>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</si>
  <si>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</si>
  <si>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</si>
  <si>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</si>
  <si>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</si>
  <si>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</si>
  <si>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</si>
  <si>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</si>
  <si>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</si>
  <si>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</si>
  <si>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</si>
  <si>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</si>
  <si>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</si>
  <si>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</si>
  <si>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</si>
  <si>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</si>
  <si>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</si>
  <si>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</si>
  <si>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</si>
  <si>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</si>
  <si>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</si>
  <si>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</si>
  <si>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</si>
  <si>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</si>
  <si>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</si>
  <si>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</si>
  <si>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</si>
  <si>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</si>
  <si>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</si>
  <si>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</si>
  <si>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</si>
  <si>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</si>
  <si>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</si>
  <si>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</si>
  <si>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</si>
  <si>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</si>
  <si>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</si>
  <si>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</si>
  <si>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</si>
  <si>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</si>
  <si>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</si>
  <si>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</si>
  <si>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</si>
  <si>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</si>
  <si>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</si>
  <si>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</si>
  <si>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</si>
  <si>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03-00000</t>
  </si>
  <si>
    <t>Būvlaukuma nožogošana ar pagaidu nožogojumu, t.sk. Vārti, noma</t>
  </si>
  <si>
    <t>tm</t>
  </si>
  <si>
    <t>Brīdinājuma zīmju uzstādīšana</t>
  </si>
  <si>
    <t>kompl</t>
  </si>
  <si>
    <t>Strādnieku sadzīves vagoniņš un instrumentu noliktava 10,00 m2</t>
  </si>
  <si>
    <t>gab</t>
  </si>
  <si>
    <t>BIO tualete</t>
  </si>
  <si>
    <t>Būvlaukuma ugunsdzēsības komplekts (ugunsdzēsības stends, ugunsdzēsības aparāti)</t>
  </si>
  <si>
    <t>Būvgružu konteinera noma, t.sk. Novietošana un aizvešana</t>
  </si>
  <si>
    <t>mēneši</t>
  </si>
  <si>
    <t>Sastatņu montāža, t.sk. norobežošana ar celtniecības tīklu, demontāža, noma</t>
  </si>
  <si>
    <t>m2</t>
  </si>
  <si>
    <t>Ieejas mezglu koka nojumju izveidošana</t>
  </si>
  <si>
    <t>Elektrības pieslēgums ar skaitītāju uz būvniecības laiku</t>
  </si>
  <si>
    <t>Ūdens pieslēgums ar skaitītāju uz būvniecības laiku</t>
  </si>
  <si>
    <t>Būvtāfeles izveide un uzstādīšana</t>
  </si>
  <si>
    <t>02-00000</t>
  </si>
  <si>
    <t>Lietus ūdens tekņu un reņu demontāža</t>
  </si>
  <si>
    <t>Numurzīmes, karoga turētāja u.c. traucējošo elementu demontāža fasādē</t>
  </si>
  <si>
    <t>Esošo palodžu demontāža fasādē, utilizācija</t>
  </si>
  <si>
    <t>Ieejas jumtiņu skārda demontāža, utilizācija</t>
  </si>
  <si>
    <t>Betona apmeles demontāža b=700, utilizācija</t>
  </si>
  <si>
    <t>Logi</t>
  </si>
  <si>
    <t>13-00000</t>
  </si>
  <si>
    <t>Hidroizolējošas lentas CONTEGA Exo vai ekvivalentas iestrāde pa loga perimetru (visiem logiem)</t>
  </si>
  <si>
    <t>Jaunu trīs stikla pakešu PVC logu bloku uzstādīšana ( U≤1,1 (W/m2 K). Rāmja profilā paredzēt Temix tipa distanceri. Krāsa atbilstoši krāsu pasai, iekšpuse balta. L01 logu bloks (1400x1450), t.sk, furnitūra</t>
  </si>
  <si>
    <t>gab.</t>
  </si>
  <si>
    <t>Jaunu trīs stikla pakešu PVC logu bloku uzstādīšana ( U≤1,1 (W/m2 K). Rāmja profilā paredzēt Temix tipa distanceri. Krāsa atbilstoši krāsu pasai, iekšpuse balta. L02 logu bloks (2200x1450), t.sk, furnitūra</t>
  </si>
  <si>
    <t>Jaunu trīs stikla pakešu PVC logu bloku uzstādīšana ( U≤1,1 (W/m2 K). Rāmja profilā paredzēt Temix tipa distanceri. Krāsa atbilstoši krāsu pasai, iekšpuse balta. L03 logu bloks (800 x 1450), t.sk, furnitūra</t>
  </si>
  <si>
    <t>Jaunu trīs stikla pakešu PVC logu bloku uzstādīšana ( U≤1,1 (W/m2 K). Rāmja profilā paredzēt Temix tipa distanceri. Krāsa atbilstoši krāsu pasai, iekšpuse balta. L05 logu bloks (d=0.74), t.sk, furnitūra</t>
  </si>
  <si>
    <t>Durvis</t>
  </si>
  <si>
    <t>Esošo ieejas durvju blīvēšana</t>
  </si>
  <si>
    <t>Iekšējā apdare logiem</t>
  </si>
  <si>
    <t>Difūzijas lentas CONTEGA SL vai ekvivalentas iestrāde pa perimetru</t>
  </si>
  <si>
    <t>Dzīvokļu logu iekšējā apdare, t.sk. PVC palodze (balta), riģipša plāksnes apšūšanai, kā arī špaktele  virsmas sagatavošanai, kā arī krāsošana toni saskaņojot ar Pasūtāju.</t>
  </si>
  <si>
    <t>Ventilācijas restes</t>
  </si>
  <si>
    <t>Metāla ventilācijas reste R01 1000x450mm montāža, t.sk. Stiprinājumi, insektu siets. Krāsa atbilstoši krāsu pasei.</t>
  </si>
  <si>
    <t>Plastmasas ventilācijas reste R02 1000x450mm montāža, t.sk. stiprinājumi, insektu siets. Krāsa atbilstoši krāsu pasei.</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</si>
  <si>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</si>
  <si>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</si>
  <si>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</si>
  <si>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vai to ievietošana atbilstošās gofrētās caurulēs</t>
  </si>
  <si>
    <t>Pagraba kāpņu telpas un dzīvokļa sienas siltinājums atbilstoši sienu pīrāgam S2</t>
  </si>
  <si>
    <t>Virsmas attīrīšana, izlīdzināšana, sagatavošana</t>
  </si>
  <si>
    <r>
      <t>m</t>
    </r>
    <r>
      <rPr>
        <vertAlign val="superscript"/>
        <sz val="8"/>
        <rFont val="Arial"/>
        <family val="2"/>
      </rPr>
      <t>2</t>
    </r>
  </si>
  <si>
    <t>Siltumizolācijas materiālu stiprināšana ar līmjavu SAKRET BAK vai ekvivalentu. Pēc nepieciešamības pirms tam virsmas gruntēšana.</t>
  </si>
  <si>
    <t>kg</t>
  </si>
  <si>
    <t>Nedegoša akmens vates siltumizolācija plānajām apmetuma sistēmām - λ&lt;=0,036 W/(mK), b=50 mm</t>
  </si>
  <si>
    <t>Armējošā slāņa iestrāde ar javas kārtu SAKRET BAK vai ekvivalentu - 1 kārtā</t>
  </si>
  <si>
    <t>Stiklušķiedras siets SSA-1363-160 g/m²  - 1 kārtā</t>
  </si>
  <si>
    <t>Siltumizolācijas izbūve pagraba pārsegumam</t>
  </si>
  <si>
    <t>Esošā pagraba pārseguma tīrīšana, virmsas sagatavošana, t.sk. lokāli novērst javas pildījuma drupšanu no pagraba un kāpņu telpas griestiem. Izkalt esošo bojāto šuvi, veikt gruntēšanu ar SAKRET TGW vai ekvivalentu un šuvi aizpildīt ar poliuretāna hermētiķi.</t>
  </si>
  <si>
    <t>kompl.</t>
  </si>
  <si>
    <t>Siltumizolācijas plākņšņu līmēšana ar līmjavu SAKRET BAK vai ekvivalentu</t>
  </si>
  <si>
    <t>Putupolistirola plākņu TENAPORS EPS100 vai ekvivalentu montāža (λ&lt;=0,036 W/(mK))  b=150mm</t>
  </si>
  <si>
    <t>Jumta seguma maiņa</t>
  </si>
  <si>
    <t>09-00000</t>
  </si>
  <si>
    <t>Koka šķērslata 25x100, t.sk. stiprinājumi</t>
  </si>
  <si>
    <t>Impregnēta koka brusa spāres pagarinājumam</t>
  </si>
  <si>
    <t>Cinkota skārda ar PURAL pārklājumu jumta kores nosegdaļa</t>
  </si>
  <si>
    <t>Difūzijas Membrāna Ruukki 175 FIX</t>
  </si>
  <si>
    <t>Lietus notekreņu uzstādīšana t.sk. Stiprinājumi</t>
  </si>
  <si>
    <t>Citi darbi</t>
  </si>
  <si>
    <t>Drošības troses un stiprinājumu uzstādīšana</t>
  </si>
  <si>
    <t>Sniega barjeras uzstādīšana</t>
  </si>
  <si>
    <t>Skārda lāsenis zem notekām</t>
  </si>
  <si>
    <t>Retināts dēļu klājs vēja kastei 25x100 t.sk. Stiprinājumi</t>
  </si>
  <si>
    <t>Latojums plēves stiprināšanai 50x50mm, t.sk. Stiprinājumi</t>
  </si>
  <si>
    <t>Trapecveida lokšņu profils Ruukki T20, 0,5mm. PE pārklājums (≥25mk) vai ekviv.</t>
  </si>
  <si>
    <t>Lietus tekņu uzstādīšana t.sk. stiprinājumi.</t>
  </si>
  <si>
    <t>Jumta lūkas uzstādīšana 800x600mm</t>
  </si>
  <si>
    <t>Skursteņu atjaunošana</t>
  </si>
  <si>
    <t>Lokālu bojāto vietu remonts skursteņos, t.sk. plaisu un caurumu aizpildīšana ar javas kārtu, izkritušo ķieģeļu atjaunošana vai pārmūrēšana izmantot grunti SAKRET BG  vai ekvivalentu un  javu SAKRET PM super vai ekvivalentu. Gruntēšana, ja nepieciešams, virsmas sagatavošanai apdares darbiem.</t>
  </si>
  <si>
    <t>Stiklušķiedras siets SSA-1363-160 160 g/m² - 1 kārtā</t>
  </si>
  <si>
    <t>Armētā slāņa apstrāde ar zemapmetuma grunti SAKRET PG vai ekvivalentu</t>
  </si>
  <si>
    <t>Gatavā tonētā silikona apmetuma SAKRET SIP vai ekvivalenta iestrāde. Maksimālais grauda izmērs 2 mm. Tonis atbilstoši krāsu pasei.</t>
  </si>
  <si>
    <t>Skārda nosegmala pa skursteņa perimetru pie jumta t.sk. universālais blīvējums</t>
  </si>
  <si>
    <t>Cinkotas skārda joslas 50x2mm montāža pa perimetru esošiem ventilācijas skursteņiem</t>
  </si>
  <si>
    <t>Karsti cinkota skārda stati 30x4 mm piemetināti</t>
  </si>
  <si>
    <t>Karsti cinkota skārda b=1.0 mm ar rūpnieciski krāsotu  PURAL pārklājumu ventilācijas skursteņu jumtiņu montāža</t>
  </si>
  <si>
    <t>Cinkota rabicas sieta (pret putniem) montāža pa perimetru ventilācijas skursteņiem</t>
  </si>
  <si>
    <t>Bēniņu pārseguma siltinājums atbilstoši pīrāgam P2</t>
  </si>
  <si>
    <t>13-00001</t>
  </si>
  <si>
    <t>Pretvēja plēve</t>
  </si>
  <si>
    <t xml:space="preserve">Beramās akmens vates siltumizolācijas slānis PAROC BLT3 vai ekvivalents (λ&lt;=0,041 W/(mK)) b=300mm, papildus apjoms 20% sēšanās. </t>
  </si>
  <si>
    <r>
      <t>m</t>
    </r>
    <r>
      <rPr>
        <vertAlign val="superscript"/>
        <sz val="8"/>
        <rFont val="Arial"/>
        <family val="2"/>
      </rPr>
      <t>3</t>
    </r>
  </si>
  <si>
    <t>Esoša bojātā siltumizolācijas slāņa demontāža, apjoms precizējams būvniecības laikā. T.sk. bojātā siltumizolācijas slāņa utilizācija</t>
  </si>
  <si>
    <t>Bēniņu lūkas uzstādīšana</t>
  </si>
  <si>
    <t>Individuāli izgatavota, siltināta bēniņu lūka (850x830mm) EI30, U≤1.6(W/m2*K)</t>
  </si>
  <si>
    <t>Pārvietošanās laipas uzstādīšana</t>
  </si>
  <si>
    <t>Koka siju 50x200 montāža, komateriālu apstrāde ar antipirēnu, t.sk. stirpinājumi</t>
  </si>
  <si>
    <t>Koka siju 50x100,  S=1000 montāža, komateriālu apstrāde ar antipirēnu, t.sk. stirpinājumi</t>
  </si>
  <si>
    <t>Ruberoīda starplika zem laipas balsta sijām</t>
  </si>
  <si>
    <t>Dēļu klāja montāža b=25, kokmateriālu apstrāde ar antipirēnu, t.sk. stirpinājumi</t>
  </si>
  <si>
    <t>Seguma atjaunošana pēc pamatu siltināšanas</t>
  </si>
  <si>
    <t>31-00000</t>
  </si>
  <si>
    <t>Betona bruģakmens"PRIZMA" vai ekvivalents, 100x200x60 ieklāšana 600mm joslā</t>
  </si>
  <si>
    <t>Dolomīta atsijas fr. 2 - 8; 50mm</t>
  </si>
  <si>
    <t>Šķembas fr. 20-60mm, biezums 150 mm</t>
  </si>
  <si>
    <t>Esošās grunts blietēšana</t>
  </si>
  <si>
    <t>Betona bortakmeņa BR 100.20.8 iebūve</t>
  </si>
  <si>
    <t>Betona C16/20 pamatnes izveidošana bortakmens pamatnei</t>
  </si>
  <si>
    <t>Zāliena atjaunošana pēc darbu pabeigšanas, t.sk. melnzemes uzbēršana 150mm un zāliena sēšana</t>
  </si>
  <si>
    <t>obj</t>
  </si>
  <si>
    <t>Dalīto aizsargcauruļu uzstādīšana esošiem elektrības un sakaru kabeļiem, atrokot pamatus, l=1500</t>
  </si>
  <si>
    <t>Pamati, cokols</t>
  </si>
  <si>
    <t>Pamatu atrakšana ~ 1,2 m dziļumā (nogāzes leņķis ne stāvāks par 50°) izņemot gala fasādes</t>
  </si>
  <si>
    <t>Esoša pagraba loga aizmūrēšana ar keramzīta blokiem</t>
  </si>
  <si>
    <t>Pamatu (h=1,2m) un cokola (h=0,8 m) attīrīšana no bojātā un atslāņotā apmetuma un augsnes paliekām, esošā, nodrupušā apmetuma nokalšana</t>
  </si>
  <si>
    <t>Pamatu un cokola virsmas izlīdzināšana ievērojot 20mm/m līdzenumu, izmantojot grunti SAKRET BG vai ekvivlentu un javu SAKRET PM super vai ekvivalentu.</t>
  </si>
  <si>
    <t>Cokola siltināšana atbilstoši pīrāgam C1</t>
  </si>
  <si>
    <t>Cokola un pamatu virsmas hidroizolēšana ar SAKRET TCM vai ekvivalentu</t>
  </si>
  <si>
    <t>Siltumizolācijas materiāla stiprināšana ar līmjavu SAKRET BAK vai ekvivalentu</t>
  </si>
  <si>
    <t xml:space="preserve">Putupolistirola plākšņu TENAPORS Extra EPS 150 (Tenax) vai ekvivalentu (λ&lt;=0,034 W/(mK)) montāža. B=100mm </t>
  </si>
  <si>
    <t>Armējošā slāņa iestrāde ar javas kārtu SAKRET BAK vai ekvivalentu - 2 kārtās</t>
  </si>
  <si>
    <t>Stiklušķiedras siets SSA-1363-160 160 g/m² - 2 kārtās</t>
  </si>
  <si>
    <t>Hidroizolācija SAKRET TCM vai ekvivalenta</t>
  </si>
  <si>
    <t>Grunts SAKRET FM-G divās kārtās vai ekvivalents</t>
  </si>
  <si>
    <t>Cokola virsmas krāsošana ar SAKRET FC divās kārtās vai ekvivalentu, tonis pēc krāsu pases</t>
  </si>
  <si>
    <t xml:space="preserve">Alumīnija cokola profila ar lāseni iestrāde, t.sk. stiprinājumi un papildus siltumizolācijas slāņa iestrāde savienojuma vietās. </t>
  </si>
  <si>
    <t>Hidroizolācija SAKRET TCM vai ekvivalenta. Šļakstu
zonā 250mm augstumā un 50mm dziļumā no lietus novadjoslas</t>
  </si>
  <si>
    <t>Dībeļi RAWLPLUG TFIX 8S vai ekvivalenti, l=155mm cokola virszemes daļā.</t>
  </si>
  <si>
    <t>Fasādes siltināšana</t>
  </si>
  <si>
    <t>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t>
  </si>
  <si>
    <t>Virsmas izlīdzināšana ievērojot 20mm/m līdzenumu.</t>
  </si>
  <si>
    <t>Fasādes siltināšana atbilstoši sienu pīrāgam S1</t>
  </si>
  <si>
    <t>Siltumizolācijas materiālu stiprināšana ar līmjavu SAKRET BAK  vai ekvivalentu. Pēc nepieciešamības pirms tam virsmas gruntēšana.</t>
  </si>
  <si>
    <t>Nedegoša akmens vates siltumizolācija plānajām apmetuma sistēmām - λ&lt;=0,036 W/(mK), b=150 mm</t>
  </si>
  <si>
    <t>Armējošā slāņa iestrāde ar javas kārtu SAKRET BAK vai ekvivalentu - 1 kārtā, II mehāniskās izturības zonā</t>
  </si>
  <si>
    <t>Stiklušķiedras siets SSA-1363-160 160 g/m² - 2 kārtās  - 1 kārtā, II mehāniskās izturības zonā</t>
  </si>
  <si>
    <t>Armējošā slāņa iestrāde ar javas kārtu SAKRET BAK vai ekvivalentu - 2 kārtās, I mehāniskās izturības zonā</t>
  </si>
  <si>
    <t>Stiklušķiedras siets SSA-1363-160 160 g/m²  - 2 kārtās, I mehāniskās izturības zonā</t>
  </si>
  <si>
    <t>Dībeļi RAWLPLUG TFIX 8S vai ekvivalenti, l=215mm</t>
  </si>
  <si>
    <t>Logu ailu siltināšana</t>
  </si>
  <si>
    <t>Siltumizolācijas materiāla Paroc Linio 15 vai ekvivalenta montāža - λ&lt;=0,037 W/(mK), b=30-50 mm, siltinājuma platums 400mm</t>
  </si>
  <si>
    <t>Stiklušķiedras siets SSA-1363-160 160 g/m² - 1 kārtā + papildus armējošā sieta iestrāde stūros</t>
  </si>
  <si>
    <t>Loga pielaiduma profila SAKRET EW 06 vai ekvivalenta iestrāde ailes sānos un augšējā daļā</t>
  </si>
  <si>
    <t>Stūra profila ar lāseni SAKRET ED C(01)  vai ekvivalenta iestrāde loga augšējā daļā</t>
  </si>
  <si>
    <t>Stūra profila SAKRET EC  vai ekvivalenta iestrāde loga sānos</t>
  </si>
  <si>
    <t>Ārējās palodzes - karsti cinkotas tērauda loksnes, b=0.5 mm ar PURAL pārklājums montāža (b~300)</t>
  </si>
  <si>
    <t>Palodzes profila ALB - EW - US vai ekvivalenta iestrāde</t>
  </si>
  <si>
    <t>Ārējās palodzes sānu daļās pieslēguma profila ALB-EW-CS vai ekvivalenta iestrāde abās pusēs</t>
  </si>
  <si>
    <t>Durvju ailu siltināšana</t>
  </si>
  <si>
    <t xml:space="preserve">Siltumizolācijas materiālu stiprināšana ar līmjavu SAKRET BAK  vai ekvivalentu. </t>
  </si>
  <si>
    <t>Siltumizolācijas materiāla Paroc Linio 15 vai ekvivalenta montāža - λ&lt;=0,037 W/(mK), b=30-50 mm, platums 400mm</t>
  </si>
  <si>
    <t>Stiklušķiedras siets SSA-1363-160 160 g/m²  - 2 kārtās, I mehāniskās izturības zonā + papildus armējošā sieta iestrāde stūros</t>
  </si>
  <si>
    <t xml:space="preserve">Gatavā tonētā silikona apmetuma SAKRET SIP vai ekvivalenta iestrāde. Maksimālais grauda izmērs 2 mm. Tonis atbilstoši krāsu pasei. </t>
  </si>
  <si>
    <t>Pielaiduma profila SAKRET EW 06 vai ekvivalenta iestrāde ailes sānos un augšējā daļā</t>
  </si>
  <si>
    <t>Stūra profila ar lāseni SAKRET ED C(01)  vai ekvivalenta iestrāde durvju augšējā daļā</t>
  </si>
  <si>
    <t>Stūra profila SAKRET EC  vai ekvivalenta iestrāde durvju sānos</t>
  </si>
  <si>
    <t>Profilu un deformāciju šuvju iestrāde</t>
  </si>
  <si>
    <t xml:space="preserve">Stūra profilu un stūra profilu ar lāseni iestrāde fasādes daļās, kur veidojas stūri, pārkares u.tml.  </t>
  </si>
  <si>
    <t>Esošo kabeļu (fasadē) atvienošana un montēšašana atpakaļ pēc siltināšanas, t.sk. ievietošana gofrās vai penāļos, ja nepieciešams</t>
  </si>
  <si>
    <t>Atbalsta sienas un kāpņu remonts</t>
  </si>
  <si>
    <t>Ieejas mezgla atjaunošana - jumtiņš un tekne</t>
  </si>
  <si>
    <t>Ieejas jumtiņu griestu attīrīšana un izlīdzināšana, arī gruntēšana</t>
  </si>
  <si>
    <t>Ieejas jumtiņa griestu armējošā slāņa iestrāde ar javas kārtu SAKRET BAK vai ekvivalentu - 1 kārtā, II mehāniskās izturības zonā</t>
  </si>
  <si>
    <t xml:space="preserve">Stiklušķiedras siets SSA-1363-160 160 g/m² - 1 kārtā </t>
  </si>
  <si>
    <t>Ieejas jumtiņu attīrīšana no apauguma un nenostiprinātām daļā (no augšas)</t>
  </si>
  <si>
    <r>
      <t>Bitumena ruļļu materiāla 2 kārtās iestrāde ieejas lieveņa jumtiņam (no augšas) (virskārta - Icopal Ultra Top vai ekvivalents pamatkārta -  Icopal Ultra Base vai ekvivalents. Jānodrošina slīpums no ēkas MIN 1,5</t>
    </r>
    <r>
      <rPr>
        <vertAlign val="superscript"/>
        <sz val="8"/>
        <rFont val="Arial"/>
        <family val="2"/>
      </rPr>
      <t>o</t>
    </r>
    <r>
      <rPr>
        <sz val="8"/>
        <rFont val="Arial"/>
        <family val="2"/>
      </rPr>
      <t xml:space="preserve"> </t>
    </r>
  </si>
  <si>
    <t xml:space="preserve">Savienojuma vieta izveide ar siltinātu fasādes sienu, t.sk. PVC profils ALB – EB – PVC vai ekvivalents; PVC cokola profila lāsenis ALB – ED – B(PVC) vai ekvivalents; stiprinājumi; blīvlenta ALB - EXT vai ekvivalenta; ekstrudēta putupolistirola josla b=100mm, h=150mm   </t>
  </si>
  <si>
    <t>Cinkota skārda ar PURAL pārklajumu jumta karnīzes montāža ieejas lieveņa jumtiņam pa perimetru, b=0,5mm, h~200 - 300 mm. Tonis atbilstoši krāsu pasei.</t>
  </si>
  <si>
    <t>Profilēta tekne - cinkots skārds
ar PURAL pārklājumu b=125, t.sk. stiprinājumi</t>
  </si>
  <si>
    <t>Stāvvadi</t>
  </si>
  <si>
    <t>17-00000</t>
  </si>
  <si>
    <t>Radiators " Lyngson" ar atgaisotāju un korķi.                                          C22-400-1100 vai ekvivalents</t>
  </si>
  <si>
    <t>gb</t>
  </si>
  <si>
    <t>Radiators " Lyngson" ar atgaisotāju un korķi.                                           C22-400-700 vai ekvivalents</t>
  </si>
  <si>
    <t>Radiators " Lyngson" ar atgaisotāju un korķi.                                           C22-400-600 vai ekvivalents</t>
  </si>
  <si>
    <t>Radiators " Lyngson" ar atgaisotāju un korķi.                                       C22-400-500 vai ekvivalents</t>
  </si>
  <si>
    <t>Radiators " Lyngson" ar atgaisotāju un korķi.                                          C22-400-400 vai ekvivalents</t>
  </si>
  <si>
    <t>Radiators " Lyngson" ar atgaisotāju un korķi.                                          C11-400-500 vai ekvivalents</t>
  </si>
  <si>
    <t>Radiators " Lyngson" ar atgaisotāju un korķi.                                          C11-400-400 vai ekvivalents</t>
  </si>
  <si>
    <t xml:space="preserve">Radiatora vārsts </t>
  </si>
  <si>
    <t>Radiatora termostatiskie sensori Dn15,  (ar ierobežotu min.temp. 16°C)</t>
  </si>
  <si>
    <t>Kāpņu telpā termostatiskie sensori ar atslēgu regulējami</t>
  </si>
  <si>
    <t xml:space="preserve">Radiatora atgaitas noslēgventilis </t>
  </si>
  <si>
    <t>Lodveida vārsts dn15</t>
  </si>
  <si>
    <t>Lodveida vārsts dn20</t>
  </si>
  <si>
    <t xml:space="preserve">Tukšošanas vārsti </t>
  </si>
  <si>
    <t xml:space="preserve">Presējamās tērauda caurules,Viega vai ekvivalents dn12 </t>
  </si>
  <si>
    <t>m</t>
  </si>
  <si>
    <t>17-00001</t>
  </si>
  <si>
    <t>Presējamās tērauda caurules,Viega vai ekvivalents dn15</t>
  </si>
  <si>
    <t>Presējamās tērauda caurules,Viega vai ekvivalents dn18</t>
  </si>
  <si>
    <t>Presējamās tērauda caurules,Viega vai ekvivalents dn22</t>
  </si>
  <si>
    <t>Cauruļvadu fasondaļas (fitingi, savienojumi, pārejas)</t>
  </si>
  <si>
    <t>Alokators  E-ITN 40 ar alumīnija montāžas plāksni vai ekvivalents</t>
  </si>
  <si>
    <t>Radio centrāle Sky Meters koncentrators 220v 4G vai ekvivalents</t>
  </si>
  <si>
    <t>Atkārtotājs Sky Meters  220v vai ekvivalents</t>
  </si>
  <si>
    <t>Alokatoru sistēmas instalācijas darbi</t>
  </si>
  <si>
    <t>Alokatoru servera parametrizēšana</t>
  </si>
  <si>
    <t>Kompensatori garajaiem, taisnajiem trases posmiem</t>
  </si>
  <si>
    <t>komp.</t>
  </si>
  <si>
    <t>Pagrbastāva maģistrālie cauruļvadi</t>
  </si>
  <si>
    <t>Presējamās tērauda caurules,Viega vai ekvivalents dn28</t>
  </si>
  <si>
    <t>Presējamās tērauda caurules,Viega vai ekvivalents dn35</t>
  </si>
  <si>
    <t>Siltumizolācija cauruļvadiem pagrabā, PAROC Hvac Section AluCoat T vai ekvivalents. λ50=0,037 W/mK (pie temperatūras 50oC). Biezums, b=50, Dn18</t>
  </si>
  <si>
    <t>Siltumizolācija cauruļvadiem pagrabā, PAROC Hvac Section AluCoat T vai ekvivalents. λ50=0,037 W/mK (pie temperatūras 50oC). Biezums, b=50, Dn22</t>
  </si>
  <si>
    <t>Siltumizolācija cauruļvadiem pagrabā, PAROC Hvac Section AluCoat T vai ekvivalents. λ50=0,037 W/mK (pie temperatūras 50oC). Biezums, b=50, Dn28</t>
  </si>
  <si>
    <t>Siltumizolācija cauruļvadiem pagrabā, PAROC Hvac Section AluCoat T vai ekvivalents. λ50=0,037 W/mK (pie temperatūras 50oC). Biezums, b=50, Dn35</t>
  </si>
  <si>
    <t>Noslēgvārsti dn35</t>
  </si>
  <si>
    <t>Balansēšanas vārsts ar mērnipeļiem, dn25 (vadība no siltummezgla)</t>
  </si>
  <si>
    <t>Lodveida vārsts dn28</t>
  </si>
  <si>
    <t>Vispārīgie darbi</t>
  </si>
  <si>
    <t>Ieregulēšanas un palaišanas darbi</t>
  </si>
  <si>
    <t xml:space="preserve">Pieslēgums pie siltummezgla </t>
  </si>
  <si>
    <t>Cauruļvadu stiprinājumi</t>
  </si>
  <si>
    <t>Ugunsdrošā aizdare</t>
  </si>
  <si>
    <t>Pēc cauruļu montāžas dzīvokļos paredzēt caurumu aizdarīšanu un krāsošanu.</t>
  </si>
  <si>
    <t>Palīgmateriāli, markēšanas materiāli</t>
  </si>
  <si>
    <t>Cauruļvadu hidrauliskā pārbaude</t>
  </si>
  <si>
    <t>Esošās apkures sistēmas demontāža</t>
  </si>
  <si>
    <t xml:space="preserve">Apkures siltummainis  19 KW  XB05M-1-16        004B3557  </t>
  </si>
  <si>
    <t>kpl</t>
  </si>
  <si>
    <t>Karstā ūdens siltummainis 57 KW  XB06L-1-26   004B2028</t>
  </si>
  <si>
    <t>Diferenciāla spiediena regulators  AVP DN15 Kvs=4.0</t>
  </si>
  <si>
    <t>Procesors ECL210  ar karti A266</t>
  </si>
  <si>
    <t>Regulēšanas vārsts VM2 Dn15 Kvs 4.0 m3/h</t>
  </si>
  <si>
    <t>Regulēšanas vārsts VS2 Dn15 Kvs 1.6 m3/h</t>
  </si>
  <si>
    <t>Izpildmehānisms     AMV10</t>
  </si>
  <si>
    <t>Izpildmehānisms     AMV30</t>
  </si>
  <si>
    <t>Ārgaisa temperatūras sensors ESMT</t>
  </si>
  <si>
    <t>Ūdens temperatūras sensors ESM11</t>
  </si>
  <si>
    <t>Ūdens temperatūras sensors ESMU</t>
  </si>
  <si>
    <t>Apkures cirkulācijas sūknis ALPHA2 25-80 180(1x230V)</t>
  </si>
  <si>
    <t>Karstā ūdens cirkulācijas sūknis                               ALPHA2 25-60N 180(1x230V)</t>
  </si>
  <si>
    <t>Drošības vārsts                   3/4" 6 bar</t>
  </si>
  <si>
    <t>Drošības vārsts                   3/4" 10 bar</t>
  </si>
  <si>
    <t>Ūdens mērītājs                    90ºC 2,5 m3/h          10bar</t>
  </si>
  <si>
    <t>Ūdens mērītājs                    30ºC Q3=2,5 m3/h   16bar</t>
  </si>
  <si>
    <t>Izplešanās trauks  N 50      V=50L     6bar</t>
  </si>
  <si>
    <t>Lodveida ventilis  iemetinātais DN40    PN40</t>
  </si>
  <si>
    <t>Lodveida ventilis  iemetinātais DN25    PN40</t>
  </si>
  <si>
    <t>Manometra ventilis    Ø1/2"</t>
  </si>
  <si>
    <t>Lodveida ventilis        Ø 3/4"</t>
  </si>
  <si>
    <t>Lodveida ventilis        Ø 1/2"</t>
  </si>
  <si>
    <t>Lodveida ventilis (bronzas)      DN32</t>
  </si>
  <si>
    <t>Lodveida ventilis (bronzas)      DN25</t>
  </si>
  <si>
    <t>Vienvirziena vārsts                                     DN15</t>
  </si>
  <si>
    <t>Vienvirziena vārsts  k.ūdens                        DN32</t>
  </si>
  <si>
    <t>Vienvirziena vārsts  k.ūdens                        DN25</t>
  </si>
  <si>
    <t>Atloku sietiņfiltrs                                        DN40</t>
  </si>
  <si>
    <t>Atloku sietiņfiltrs                                        DN25</t>
  </si>
  <si>
    <t>Vītņu sietiņfiltrs                                          DN15</t>
  </si>
  <si>
    <t>Vītņu sietiņfiltrs  (k.ūdens)                          DN32</t>
  </si>
  <si>
    <t>Vītņu sietiņfiltrs   (k.ūdens)                         DN25</t>
  </si>
  <si>
    <t xml:space="preserve">Tehniskais manometrs   0-16 bar </t>
  </si>
  <si>
    <t>Tehniskais manometrs    0-10 bar</t>
  </si>
  <si>
    <t>Tehniskais termometrs   0-120ºC</t>
  </si>
  <si>
    <t>Tehniskais termometrs   0-100ºC</t>
  </si>
  <si>
    <t xml:space="preserve">Tērauda elektrometinātas caurule  Ø21,3x2,0    </t>
  </si>
  <si>
    <t>Tērauda elektrometinātas caurule  Ø26.9x2.3</t>
  </si>
  <si>
    <t>Tērauda elektrometinātas caurule  Ø33.7x2.6</t>
  </si>
  <si>
    <t>Tērauda elektrometinātas caurule  Ø48.3x2.6</t>
  </si>
  <si>
    <t>Nerūsējošā tērauda caurule Ø42.4x2.0    DN32        EN1.4307/304L</t>
  </si>
  <si>
    <t>Nerūsējošā tērauda caurule Ø33.7x2.0    DN25        EN1.4307/304L</t>
  </si>
  <si>
    <t>Krāsa 2 kārtas NEOSPRINT 30</t>
  </si>
  <si>
    <t>Gruntējuma viena kārta URF-0110</t>
  </si>
  <si>
    <t>Tērauda cauruļu veidgabali</t>
  </si>
  <si>
    <t>Nerūsējošā tērauda cauruļu veidgabali</t>
  </si>
  <si>
    <t>Cauruļu stiprinājumi</t>
  </si>
  <si>
    <t>Marķēšanas materiāli</t>
  </si>
  <si>
    <t>Hidrauliskā pārbaude</t>
  </si>
  <si>
    <t>Izpilddokumentācija</t>
  </si>
  <si>
    <t>Elektrokomutācijas kabeļu komplekts</t>
  </si>
  <si>
    <t>Daudzdzīvokļu dzīvojamā ēka</t>
  </si>
  <si>
    <t>Daudzdzīvokļu dzīvojamās ēkas energoefektivitātes paaugstināšana</t>
  </si>
  <si>
    <t>Meža iela 10, Tukums, Tukuma novads, LV-3101</t>
  </si>
  <si>
    <t>02.08.2023/M-10</t>
  </si>
  <si>
    <t>Nr.1-00180</t>
  </si>
  <si>
    <t>Kopsavilkums</t>
  </si>
  <si>
    <t>Būvlaukuma sagatavošana</t>
  </si>
  <si>
    <t>Demontāžas darbi</t>
  </si>
  <si>
    <t>Fasādes</t>
  </si>
  <si>
    <t>Tāme sastādīta  2024. gada tirgus cenās, pamatojoties uz AR daļas rasējumiem</t>
  </si>
  <si>
    <t>Logi un durvis</t>
  </si>
  <si>
    <t>Pagraba pārseguma siltināšana</t>
  </si>
  <si>
    <t>Jumta darbi</t>
  </si>
  <si>
    <t>Bēniņu siltināšana</t>
  </si>
  <si>
    <t>Labiekārtošana</t>
  </si>
  <si>
    <t>Apkure, vēdināšana un gaisa kondicionēšana</t>
  </si>
  <si>
    <t>Esošo un maināmo logu aprīkošana ar manuāli regulējamu, kontrolēta svaiga gaisa pieplūdes vārstu un M5 klases filtru -  ražotājs VentSys vai ekvivalents</t>
  </si>
  <si>
    <t>S3,S4 Stāvvadi</t>
  </si>
  <si>
    <t>Karbonizēta tērauda presējamā caurule ar veidgabaliem dn15 (iekšējais diametrs), ar stiprinājumiem un veidgabaliem</t>
  </si>
  <si>
    <t>Karbonizēta tērauda presējamā caurule ar veidgabaliem dn20 (iekšējais diametrs)ar stiprinājumiem un veidgabaliem</t>
  </si>
  <si>
    <t>Lodveida vārsts dn15 ar saskrūvi</t>
  </si>
  <si>
    <t>Lodveida vārsts dn20 ar saskrūvi</t>
  </si>
  <si>
    <t>Tukšošanas vārsti dn15 ar saskrūvi</t>
  </si>
  <si>
    <t xml:space="preserve">Balansēšanas vārsts dn15 </t>
  </si>
  <si>
    <t>Atgaisotājs dn15</t>
  </si>
  <si>
    <t>kpl.</t>
  </si>
  <si>
    <t>Pieslēgums pie esošās dzīvokļu ūdensapgādes, ieskaitot visus nepieciešamos darbus un materiālus</t>
  </si>
  <si>
    <t>S3,S4 Pagrabstāvs</t>
  </si>
  <si>
    <t>Karbonizēta tērauda presējamā caurule ar veidgabaliem dn40 (iekšējais diametrs) ar stiprinājumiem un veidgabaliem</t>
  </si>
  <si>
    <t>Karbonizēta tērauda presējamā caurule ar veidgabaliem dn32 (iekšējais diametrs) ar stiprinājumiem un veidgabaliem</t>
  </si>
  <si>
    <t>Karbonizēta tērauda presējamā caurule ar veidgabaliem dn25 (iekšējais diametrs) ar stiprinājumiem un veidgabaliem</t>
  </si>
  <si>
    <t>Karbonizēta tērauda presējamā caurule ar veidgabaliem dn20 (iekšējais diametrs) ar stiprinājumiem un veidgabaliem</t>
  </si>
  <si>
    <t>Noslēgvārsts dn40 ar saskrūvi</t>
  </si>
  <si>
    <t>Noslēgvārsts dn32 ar saskrūvi</t>
  </si>
  <si>
    <t>Pretvārsts dn40 ar saskrūvi</t>
  </si>
  <si>
    <t>Tukšošanas vārsti dn15</t>
  </si>
  <si>
    <t>Pieslēgums siltummezglam</t>
  </si>
  <si>
    <t>Vispārējie darbi</t>
  </si>
  <si>
    <t>Apkalpošanas lūkas stāvvadiem, izmērus precizēt būvniecības gaitā</t>
  </si>
  <si>
    <t>Palīgmateriāli</t>
  </si>
  <si>
    <t>Ūdensvada analīzes</t>
  </si>
  <si>
    <t>Hidrauliskā pārbaude un balansēšana</t>
  </si>
  <si>
    <t>Kalšanas darbi</t>
  </si>
  <si>
    <t>Sienu atjaunošana</t>
  </si>
  <si>
    <t>Esošo cauruļvadu demontāža</t>
  </si>
  <si>
    <t>Ūdensapgāde</t>
  </si>
  <si>
    <t>Tāme sastādīta  2024. gada tirgus cenās, pamatojoties uz ŪK daļas rasējumiem</t>
  </si>
  <si>
    <t>Tāme sastādīta  2024. gada tirgus cenās, pamatojoties uz AVK daļas rasējumiem</t>
  </si>
  <si>
    <t>Jumta seguma demontāža, utilizācija</t>
  </si>
  <si>
    <t>Betona lietus reņu iestrāde betona bruģakmens joslā l=0,7m</t>
  </si>
  <si>
    <t>Gaismas šahtu attīrīšana, ķieģeļu pārmūrēšana, kur nepieciešams. Aizsargrestu uzstādīšana.</t>
  </si>
  <si>
    <t>Tāme sastādīta  2024. gada tirgus cenās, pamatojoties uz DOP daļas rasējumiem</t>
  </si>
  <si>
    <t>Poliuretāna hermētiķa iestrāde savienojuma vietās (siltināmā daļa/ nesiltināmā daļa), t.sk.  ieejas mezgla griestu savienojuma vieta u.tml.</t>
  </si>
  <si>
    <t>Jumta konstrukciju protezēša</t>
  </si>
  <si>
    <t xml:space="preserve">Apkures sistēmas pārbūve  </t>
  </si>
  <si>
    <t>1-00180</t>
  </si>
  <si>
    <r>
      <t>Balansēšanas vārsts ar mērnipeļiem, dn15</t>
    </r>
    <r>
      <rPr>
        <b/>
        <sz val="8"/>
        <rFont val="Arial"/>
        <family val="2"/>
      </rPr>
      <t xml:space="preserve"> (vadība no siltummezgla)</t>
    </r>
  </si>
  <si>
    <t>Ventilācijas restu demontāža cokolā un bēniņos, utilizācija</t>
  </si>
  <si>
    <t>Ieejas apgaismojuma uz fasādes, t.sk. pienākošie kabeļi fasādē, demontāža</t>
  </si>
  <si>
    <t>Ailes veidošana siltinājumā ap elektrības sadalnēm un vadiem.</t>
  </si>
  <si>
    <t>Svaiga gaisa vārsts VTK-100 V01, Reste 140x140mm montāža, t.sk. Stiprinājumi</t>
  </si>
  <si>
    <t>Bojāto esošo jumta koka konstrukciju nomaiņa, apjoms precizējams būvniecības laikā</t>
  </si>
  <si>
    <t>Jumta konstrukciju protezēšana, apjoms precizējams būvniecības laikā</t>
  </si>
  <si>
    <t>Apdares dēļi 25x110 dzegas pagarināšanai ēkas galos, t.sk. stiprinājumi</t>
  </si>
  <si>
    <t>Veco logu demontāža, t.sk. iekšējās palodzes, utilizācija</t>
  </si>
  <si>
    <t>Esošo numurzīmju, apgaismojuma u.c. nepieciešamo elementu atjaunošana fasādē pēc siltināšanas, t.sk. nepieciešamie stiprinājumi</t>
  </si>
  <si>
    <t>Tvaika izolācija Jutadach VB 120 vai ekviv.</t>
  </si>
  <si>
    <t>Ventilācijas šahtu apsekošana un tīrīšana</t>
  </si>
  <si>
    <t>Siltumizolācija b=30mm λ=0.037 (pie temperatūras 55oC) karstajam ūdensvadam un cirkulācijas ūdensvadam  d20</t>
  </si>
  <si>
    <t>Siltumizolācija b=30mm λ=0.037 (pie temperatūras 55oC) karstajam ūdensvadam un cirkulācijas ūdensvadam  d15</t>
  </si>
  <si>
    <t>Siltumizolācija b=30mm λ=0.037 (pie temperatūras 55oC) karstajam ūdensvadam un cirkulācijas ūdensvadam         d40</t>
  </si>
  <si>
    <t>Siltumizolācija b=30mm λ=0.037 (pie temperatūras 55oC) karstajam ūdensvadam un cirkulācijas ūdensvadam        d32</t>
  </si>
  <si>
    <t>Siltumizolācija b=30mm λ=0.037 (pie temperatūras 55oC) karstajam ūdensvadam un cirkulācijas ūdensvadam         d25</t>
  </si>
  <si>
    <t>Siltumizolācija b=30mm λ=0.037 (pie temperatūras 55oC) karstajam ūdensvadam un cirkulācijas ūdensvadam         d20</t>
  </si>
  <si>
    <t>Siltumizolācija  Hvac Section AluCoat T  22-20, λ=0,037 W/mK</t>
  </si>
  <si>
    <t>Siltumizolācija  Hvac Section AluCoat T    28-20, λ=0,037 W/mK</t>
  </si>
  <si>
    <t>Siltumizolācija  Hvac Section AluCoat T    35-30, λ=0,037 W/mK</t>
  </si>
  <si>
    <t>Siltumizolācija  Hvac Section AluCoat T    42-30, λ=0,037 W/mK</t>
  </si>
  <si>
    <t>Siltumizolācija  Hvac Section AluCoat T    48-30, λ=0,037 W/mK</t>
  </si>
  <si>
    <t>Gundega Ābelīte 03.06.2024</t>
  </si>
  <si>
    <t>Tāme sastādīta 2024. gada 3. jūnijā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</si>
</sst>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
    <numFmt numFmtId="166" formatCode="0;;"/>
    <numFmt numFmtId="167" formatCode="0.0%"/>
    <numFmt numFmtId="168" formatCode="0.0"/>
    <numFmt numFmtId="169" formatCode="0.0%;;"/>
    <numFmt numFmtId="170" formatCode="#,##0.00;;"/>
  </numFmts>
  <fonts count="14"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11"/>
      <color theme="1"/>
      <name val="Calibri"/>
      <family val="2"/>
      <charset val="186"/>
      <scheme val="minor"/>
    </font>
    <font>
      <sz val="8"/>
      <name val="Arial"/>
      <family val="2"/>
    </font>
    <font>
      <b/>
      <sz val="8"/>
      <name val="Arial"/>
      <family val="2"/>
    </font>
    <font>
      <vertAlign val="superscript"/>
      <sz val="8"/>
      <name val="Arial"/>
      <family val="2"/>
    </font>
    <font>
      <sz val="8"/>
      <color theme="1"/>
      <name val="Arial"/>
      <family val="2"/>
    </font>
    <font>
      <sz val="8"/>
      <name val="Calibri"/>
      <family val="2"/>
      <charset val="186"/>
      <scheme val="minor"/>
    </font>
    <font>
      <sz val="8"/>
      <color theme="1"/>
      <name val="Arial"/>
      <family val="2"/>
      <charset val="186"/>
    </font>
    <font>
      <sz val="8"/>
      <color theme="1"/>
      <name val="Calibri"/>
      <family val="2"/>
      <charset val="186"/>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6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s>
  <cellStyleXfs count="6">
    <xf numFmtId="0" fontId="0" fillId="0" borderId="0"/>
    <xf numFmtId="0" fontId="3" fillId="0" borderId="0"/>
    <xf numFmtId="0" fontId="3" fillId="0" borderId="0"/>
    <xf numFmtId="0" fontId="4" fillId="0" borderId="0"/>
    <xf numFmtId="164" fontId="6" fillId="0" borderId="0" applyFont="0" applyFill="0" applyBorder="0" applyAlignment="0" applyProtection="0"/>
    <xf numFmtId="0" fontId="3" fillId="0" borderId="0"/>
  </cellStyleXfs>
  <cellXfs count="338">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5" fontId="1" fillId="0" borderId="20" xfId="0" applyNumberFormat="1" applyFont="1" applyBorder="1" applyAlignment="1">
      <alignment horizontal="center" vertical="center" wrapText="1"/>
    </xf>
    <xf numFmtId="165" fontId="1" fillId="0" borderId="28" xfId="0" applyNumberFormat="1" applyFont="1" applyBorder="1" applyAlignment="1">
      <alignment horizontal="center" vertical="center" wrapText="1"/>
    </xf>
    <xf numFmtId="165" fontId="1" fillId="0" borderId="3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6" fontId="1" fillId="0" borderId="5" xfId="0" applyNumberFormat="1" applyFont="1" applyBorder="1" applyAlignment="1">
      <alignment horizontal="center" vertical="center"/>
    </xf>
    <xf numFmtId="165" fontId="1" fillId="0" borderId="33" xfId="0" applyNumberFormat="1" applyFont="1" applyBorder="1" applyAlignment="1">
      <alignment horizontal="center" vertical="center" wrapText="1"/>
    </xf>
    <xf numFmtId="165" fontId="2" fillId="0" borderId="12" xfId="0" applyNumberFormat="1" applyFont="1" applyBorder="1" applyAlignment="1">
      <alignment horizontal="center"/>
    </xf>
    <xf numFmtId="165" fontId="1" fillId="0" borderId="0" xfId="0" applyNumberFormat="1" applyFont="1"/>
    <xf numFmtId="165" fontId="1" fillId="0" borderId="28" xfId="0" applyNumberFormat="1" applyFont="1" applyBorder="1" applyAlignment="1">
      <alignment vertical="top" wrapText="1"/>
    </xf>
    <xf numFmtId="165" fontId="1" fillId="0" borderId="5" xfId="2" applyNumberFormat="1" applyFont="1" applyBorder="1" applyAlignment="1">
      <alignment horizontal="center" vertical="center"/>
    </xf>
    <xf numFmtId="165" fontId="1" fillId="0" borderId="31"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5" fontId="1" fillId="0" borderId="21" xfId="0" applyNumberFormat="1" applyFont="1" applyBorder="1" applyAlignment="1">
      <alignment horizontal="center" vertical="center" wrapText="1"/>
    </xf>
    <xf numFmtId="165" fontId="1" fillId="0" borderId="29" xfId="0" applyNumberFormat="1" applyFont="1" applyBorder="1" applyAlignment="1">
      <alignment horizontal="center" vertical="center" wrapText="1"/>
    </xf>
    <xf numFmtId="166" fontId="1" fillId="0" borderId="31" xfId="0" applyNumberFormat="1" applyFont="1" applyBorder="1" applyAlignment="1">
      <alignment horizontal="center" vertical="center"/>
    </xf>
    <xf numFmtId="167" fontId="2" fillId="0" borderId="4" xfId="0" applyNumberFormat="1" applyFont="1" applyBorder="1" applyAlignment="1">
      <alignment horizontal="center"/>
    </xf>
    <xf numFmtId="167" fontId="1" fillId="0" borderId="7" xfId="0" applyNumberFormat="1" applyFont="1" applyBorder="1" applyAlignment="1">
      <alignment horizontal="center"/>
    </xf>
    <xf numFmtId="167" fontId="2" fillId="0" borderId="7" xfId="0" applyNumberFormat="1" applyFont="1" applyBorder="1" applyAlignment="1">
      <alignment horizontal="center"/>
    </xf>
    <xf numFmtId="166" fontId="1" fillId="0" borderId="2"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31"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5"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5" fontId="1" fillId="0" borderId="4" xfId="0" applyNumberFormat="1" applyFont="1" applyBorder="1" applyAlignment="1">
      <alignment horizontal="center" vertical="center" wrapText="1"/>
    </xf>
    <xf numFmtId="165" fontId="1" fillId="0" borderId="30"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5" fontId="1" fillId="0" borderId="7" xfId="0" applyNumberFormat="1" applyFont="1" applyBorder="1" applyAlignment="1">
      <alignment horizontal="center" vertical="center" wrapText="1"/>
    </xf>
    <xf numFmtId="165" fontId="1" fillId="0" borderId="20" xfId="0" applyNumberFormat="1" applyFont="1" applyBorder="1" applyAlignment="1">
      <alignment horizontal="left" vertical="center" wrapText="1"/>
    </xf>
    <xf numFmtId="165" fontId="1" fillId="0" borderId="2" xfId="0" applyNumberFormat="1" applyFont="1" applyBorder="1" applyAlignment="1">
      <alignment horizontal="center" vertical="center" wrapText="1"/>
    </xf>
    <xf numFmtId="165" fontId="1" fillId="0" borderId="28" xfId="0" applyNumberFormat="1" applyFont="1" applyBorder="1" applyAlignment="1">
      <alignment horizontal="left" vertical="center" wrapText="1"/>
    </xf>
    <xf numFmtId="165" fontId="1" fillId="0" borderId="5" xfId="0" applyNumberFormat="1" applyFont="1" applyBorder="1" applyAlignment="1">
      <alignment horizontal="center" vertical="center" wrapText="1"/>
    </xf>
    <xf numFmtId="165" fontId="2" fillId="0" borderId="34" xfId="0" applyNumberFormat="1" applyFont="1" applyBorder="1" applyAlignment="1">
      <alignment horizontal="center"/>
    </xf>
    <xf numFmtId="166" fontId="1" fillId="0" borderId="28" xfId="0" applyNumberFormat="1" applyFont="1" applyBorder="1" applyAlignment="1">
      <alignment horizontal="center" vertical="center" wrapText="1"/>
    </xf>
    <xf numFmtId="166"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5" fontId="1" fillId="0" borderId="2" xfId="2" applyNumberFormat="1" applyFont="1" applyBorder="1" applyAlignment="1">
      <alignment horizontal="center" vertical="center"/>
    </xf>
    <xf numFmtId="165" fontId="1" fillId="0" borderId="28" xfId="0" applyNumberFormat="1" applyFont="1" applyBorder="1" applyAlignment="1">
      <alignment wrapText="1"/>
    </xf>
    <xf numFmtId="0" fontId="1" fillId="0" borderId="1" xfId="0" applyFont="1" applyBorder="1" applyAlignment="1">
      <alignment horizontal="left" wrapText="1"/>
    </xf>
    <xf numFmtId="166" fontId="1" fillId="0" borderId="1" xfId="0" applyNumberFormat="1" applyFont="1" applyBorder="1" applyAlignment="1">
      <alignment horizontal="center" wrapText="1"/>
    </xf>
    <xf numFmtId="166" fontId="2" fillId="0" borderId="0" xfId="0" applyNumberFormat="1" applyFont="1" applyAlignment="1">
      <alignment horizontal="center" vertical="center"/>
    </xf>
    <xf numFmtId="166" fontId="1" fillId="0" borderId="0" xfId="0" applyNumberFormat="1" applyFont="1" applyAlignment="1">
      <alignment wrapText="1"/>
    </xf>
    <xf numFmtId="165" fontId="1" fillId="0" borderId="6" xfId="0" applyNumberFormat="1" applyFont="1" applyBorder="1"/>
    <xf numFmtId="9" fontId="1" fillId="0" borderId="39" xfId="0" applyNumberFormat="1" applyFont="1" applyBorder="1"/>
    <xf numFmtId="168" fontId="1" fillId="0" borderId="0" xfId="0" applyNumberFormat="1" applyFont="1"/>
    <xf numFmtId="1" fontId="1" fillId="0" borderId="0" xfId="0" applyNumberFormat="1" applyFont="1" applyAlignment="1">
      <alignment horizontal="center" vertical="center" wrapText="1"/>
    </xf>
    <xf numFmtId="165" fontId="1" fillId="0" borderId="19" xfId="0" applyNumberFormat="1" applyFont="1" applyBorder="1" applyAlignment="1">
      <alignment horizontal="center" vertical="center" wrapText="1"/>
    </xf>
    <xf numFmtId="165" fontId="1" fillId="0" borderId="49" xfId="0" applyNumberFormat="1" applyFont="1" applyBorder="1" applyAlignment="1">
      <alignment horizontal="center" vertical="center" wrapText="1"/>
    </xf>
    <xf numFmtId="166" fontId="1" fillId="0" borderId="21" xfId="0" applyNumberFormat="1" applyFont="1" applyBorder="1" applyAlignment="1">
      <alignment horizontal="center" vertical="center" wrapText="1"/>
    </xf>
    <xf numFmtId="166" fontId="1" fillId="0" borderId="29" xfId="0" applyNumberFormat="1" applyFont="1" applyBorder="1" applyAlignment="1">
      <alignment horizontal="center" vertical="center" wrapText="1"/>
    </xf>
    <xf numFmtId="166" fontId="1" fillId="0" borderId="1" xfId="0" applyNumberFormat="1" applyFont="1" applyBorder="1"/>
    <xf numFmtId="9" fontId="2" fillId="0" borderId="0" xfId="0" applyNumberFormat="1" applyFont="1" applyAlignment="1">
      <alignment vertical="center"/>
    </xf>
    <xf numFmtId="169" fontId="2" fillId="0" borderId="4" xfId="0" applyNumberFormat="1" applyFont="1" applyBorder="1" applyAlignment="1">
      <alignment horizontal="center"/>
    </xf>
    <xf numFmtId="169"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70" fontId="1" fillId="0" borderId="4" xfId="0" applyNumberFormat="1" applyFont="1" applyBorder="1" applyAlignment="1">
      <alignment horizontal="center" vertical="center" wrapText="1"/>
    </xf>
    <xf numFmtId="170" fontId="1" fillId="0" borderId="19" xfId="0" applyNumberFormat="1" applyFont="1" applyBorder="1" applyAlignment="1">
      <alignment horizontal="center" vertical="center"/>
    </xf>
    <xf numFmtId="170" fontId="1" fillId="0" borderId="20" xfId="0" applyNumberFormat="1" applyFont="1" applyBorder="1" applyAlignment="1">
      <alignment horizontal="center" vertical="center"/>
    </xf>
    <xf numFmtId="170" fontId="1" fillId="0" borderId="7" xfId="0" quotePrefix="1" applyNumberFormat="1" applyFont="1" applyBorder="1" applyAlignment="1">
      <alignment horizontal="center"/>
    </xf>
    <xf numFmtId="170" fontId="1" fillId="0" borderId="49" xfId="0" applyNumberFormat="1" applyFont="1" applyBorder="1" applyAlignment="1">
      <alignment horizontal="center" vertical="center"/>
    </xf>
    <xf numFmtId="170" fontId="1" fillId="0" borderId="28" xfId="0" applyNumberFormat="1" applyFont="1" applyBorder="1" applyAlignment="1">
      <alignment horizontal="center" vertical="center"/>
    </xf>
    <xf numFmtId="170" fontId="1" fillId="0" borderId="7" xfId="0" applyNumberFormat="1" applyFont="1" applyBorder="1" applyAlignment="1">
      <alignment horizontal="center"/>
    </xf>
    <xf numFmtId="170" fontId="2" fillId="0" borderId="12" xfId="0" applyNumberFormat="1" applyFont="1" applyBorder="1" applyAlignment="1">
      <alignment horizontal="center"/>
    </xf>
    <xf numFmtId="170" fontId="2" fillId="0" borderId="51" xfId="0" applyNumberFormat="1" applyFont="1" applyBorder="1" applyAlignment="1">
      <alignment horizontal="center"/>
    </xf>
    <xf numFmtId="170" fontId="2" fillId="0" borderId="10" xfId="0" applyNumberFormat="1" applyFont="1" applyBorder="1" applyAlignment="1">
      <alignment horizontal="center"/>
    </xf>
    <xf numFmtId="170" fontId="1" fillId="0" borderId="4" xfId="0" applyNumberFormat="1" applyFont="1" applyBorder="1" applyAlignment="1">
      <alignment horizontal="center"/>
    </xf>
    <xf numFmtId="170" fontId="1" fillId="0" borderId="35" xfId="0" applyNumberFormat="1" applyFont="1" applyBorder="1" applyAlignment="1">
      <alignment horizontal="center"/>
    </xf>
    <xf numFmtId="170" fontId="1" fillId="0" borderId="34" xfId="0" applyNumberFormat="1" applyFont="1" applyBorder="1" applyAlignment="1">
      <alignment horizontal="center"/>
    </xf>
    <xf numFmtId="170" fontId="1" fillId="0" borderId="7" xfId="0" applyNumberFormat="1" applyFont="1" applyBorder="1" applyAlignment="1">
      <alignment horizontal="center" vertical="center"/>
    </xf>
    <xf numFmtId="170" fontId="1" fillId="0" borderId="30" xfId="0" applyNumberFormat="1" applyFont="1" applyBorder="1" applyAlignment="1">
      <alignment horizontal="center" vertical="center"/>
    </xf>
    <xf numFmtId="170" fontId="2" fillId="0" borderId="12" xfId="0" applyNumberFormat="1" applyFont="1" applyBorder="1" applyAlignment="1">
      <alignment horizontal="center" vertical="center"/>
    </xf>
    <xf numFmtId="170" fontId="1" fillId="0" borderId="14" xfId="0" applyNumberFormat="1" applyFont="1" applyBorder="1" applyAlignment="1">
      <alignment horizontal="center" vertical="center"/>
    </xf>
    <xf numFmtId="170" fontId="1" fillId="0" borderId="20" xfId="2" applyNumberFormat="1" applyFont="1" applyBorder="1" applyAlignment="1">
      <alignment horizontal="center" vertical="center"/>
    </xf>
    <xf numFmtId="170" fontId="2" fillId="0" borderId="3" xfId="2" applyNumberFormat="1" applyFont="1" applyBorder="1" applyAlignment="1">
      <alignment horizontal="center" vertical="center"/>
    </xf>
    <xf numFmtId="170" fontId="1" fillId="0" borderId="28" xfId="2" applyNumberFormat="1" applyFont="1" applyBorder="1" applyAlignment="1">
      <alignment horizontal="center" vertical="center"/>
    </xf>
    <xf numFmtId="170" fontId="2" fillId="0" borderId="6" xfId="2" applyNumberFormat="1" applyFont="1" applyBorder="1" applyAlignment="1">
      <alignment horizontal="center" vertical="center"/>
    </xf>
    <xf numFmtId="170" fontId="1" fillId="0" borderId="32" xfId="2" applyNumberFormat="1" applyFont="1" applyBorder="1" applyAlignment="1">
      <alignment horizontal="center" vertical="center"/>
    </xf>
    <xf numFmtId="170" fontId="2" fillId="0" borderId="21" xfId="2" applyNumberFormat="1" applyFont="1" applyBorder="1" applyAlignment="1">
      <alignment horizontal="center" vertical="center"/>
    </xf>
    <xf numFmtId="170" fontId="2" fillId="0" borderId="29" xfId="2" applyNumberFormat="1" applyFont="1" applyBorder="1" applyAlignment="1">
      <alignment horizontal="center" vertical="center"/>
    </xf>
    <xf numFmtId="170" fontId="2" fillId="0" borderId="33" xfId="2" applyNumberFormat="1" applyFont="1" applyBorder="1" applyAlignment="1">
      <alignment horizontal="center" vertical="center"/>
    </xf>
    <xf numFmtId="170" fontId="1" fillId="0" borderId="20" xfId="0" applyNumberFormat="1" applyFont="1" applyBorder="1" applyAlignment="1">
      <alignment horizontal="center" vertical="center" wrapText="1"/>
    </xf>
    <xf numFmtId="170" fontId="1" fillId="0" borderId="21" xfId="0" applyNumberFormat="1" applyFont="1" applyBorder="1" applyAlignment="1">
      <alignment horizontal="center" vertical="center" wrapText="1"/>
    </xf>
    <xf numFmtId="170" fontId="1" fillId="0" borderId="28" xfId="0" applyNumberFormat="1" applyFont="1" applyBorder="1" applyAlignment="1">
      <alignment horizontal="center" vertical="center" wrapText="1"/>
    </xf>
    <xf numFmtId="170" fontId="1" fillId="0" borderId="29" xfId="0" applyNumberFormat="1" applyFont="1" applyBorder="1" applyAlignment="1">
      <alignment horizontal="center" vertical="center" wrapText="1"/>
    </xf>
    <xf numFmtId="170" fontId="1" fillId="0" borderId="46" xfId="0" applyNumberFormat="1" applyFont="1" applyBorder="1" applyAlignment="1">
      <alignment horizontal="center" vertical="center" wrapText="1"/>
    </xf>
    <xf numFmtId="170" fontId="1" fillId="0" borderId="2" xfId="0" applyNumberFormat="1" applyFont="1" applyBorder="1" applyAlignment="1">
      <alignment horizontal="center" vertical="center" wrapText="1"/>
    </xf>
    <xf numFmtId="170" fontId="1" fillId="0" borderId="47" xfId="0" applyNumberFormat="1" applyFont="1" applyBorder="1" applyAlignment="1">
      <alignment horizontal="center" vertical="center" wrapText="1"/>
    </xf>
    <xf numFmtId="170" fontId="1" fillId="0" borderId="5" xfId="0" applyNumberFormat="1" applyFont="1" applyBorder="1" applyAlignment="1">
      <alignment horizontal="center" vertical="center" wrapText="1"/>
    </xf>
    <xf numFmtId="170" fontId="1" fillId="0" borderId="50" xfId="0" applyNumberFormat="1" applyFont="1" applyBorder="1" applyAlignment="1">
      <alignment horizontal="center" vertical="center"/>
    </xf>
    <xf numFmtId="170" fontId="1" fillId="0" borderId="31" xfId="0" applyNumberFormat="1" applyFont="1" applyBorder="1" applyAlignment="1">
      <alignment horizontal="center" vertical="center"/>
    </xf>
    <xf numFmtId="170" fontId="1" fillId="0" borderId="32" xfId="0" applyNumberFormat="1" applyFont="1" applyBorder="1" applyAlignment="1">
      <alignment horizontal="center" vertical="center"/>
    </xf>
    <xf numFmtId="170" fontId="2" fillId="0" borderId="34" xfId="0" applyNumberFormat="1" applyFont="1" applyBorder="1" applyAlignment="1">
      <alignment horizontal="center"/>
    </xf>
    <xf numFmtId="170" fontId="2" fillId="0" borderId="42" xfId="0" applyNumberFormat="1" applyFont="1" applyBorder="1" applyAlignment="1">
      <alignment horizontal="center"/>
    </xf>
    <xf numFmtId="170" fontId="2" fillId="0" borderId="42" xfId="3" applyNumberFormat="1" applyFont="1" applyBorder="1" applyAlignment="1">
      <alignment horizontal="center" vertical="center"/>
    </xf>
    <xf numFmtId="170" fontId="2" fillId="0" borderId="43" xfId="3" applyNumberFormat="1" applyFont="1" applyBorder="1" applyAlignment="1">
      <alignment horizontal="center" vertical="center"/>
    </xf>
    <xf numFmtId="170" fontId="2" fillId="0" borderId="44" xfId="3" applyNumberFormat="1" applyFont="1" applyBorder="1" applyAlignment="1">
      <alignment horizontal="center" vertical="center"/>
    </xf>
    <xf numFmtId="170" fontId="2" fillId="0" borderId="10" xfId="3" applyNumberFormat="1" applyFont="1" applyBorder="1" applyAlignment="1">
      <alignment horizontal="center" vertical="center"/>
    </xf>
    <xf numFmtId="170" fontId="2" fillId="0" borderId="13" xfId="3" applyNumberFormat="1" applyFont="1" applyBorder="1" applyAlignment="1">
      <alignment horizontal="center" vertical="center"/>
    </xf>
    <xf numFmtId="170" fontId="2" fillId="0" borderId="14" xfId="3" applyNumberFormat="1" applyFont="1" applyBorder="1" applyAlignment="1">
      <alignment horizontal="center" vertical="center"/>
    </xf>
    <xf numFmtId="0" fontId="7" fillId="0" borderId="20" xfId="0" applyFont="1" applyBorder="1" applyAlignment="1">
      <alignment horizontal="left" vertical="center" wrapText="1"/>
    </xf>
    <xf numFmtId="0" fontId="7" fillId="0" borderId="20" xfId="0" applyFont="1" applyBorder="1" applyAlignment="1">
      <alignment horizontal="center" vertical="center" wrapText="1"/>
    </xf>
    <xf numFmtId="165" fontId="1" fillId="0" borderId="28" xfId="0" applyNumberFormat="1" applyFont="1" applyBorder="1" applyAlignment="1">
      <alignment horizontal="center" wrapText="1"/>
    </xf>
    <xf numFmtId="0" fontId="7" fillId="0" borderId="28" xfId="0" applyFont="1" applyBorder="1" applyAlignment="1">
      <alignment horizontal="left"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xf>
    <xf numFmtId="165" fontId="1" fillId="0" borderId="32" xfId="0" applyNumberFormat="1" applyFont="1" applyBorder="1" applyAlignment="1">
      <alignment horizontal="center" wrapText="1"/>
    </xf>
    <xf numFmtId="0" fontId="7" fillId="0" borderId="32" xfId="0" applyFont="1" applyBorder="1" applyAlignment="1">
      <alignment horizontal="left" vertical="center" wrapText="1"/>
    </xf>
    <xf numFmtId="0" fontId="7" fillId="0" borderId="32" xfId="0" applyFont="1" applyBorder="1" applyAlignment="1">
      <alignment horizontal="center" vertical="center" wrapText="1"/>
    </xf>
    <xf numFmtId="4" fontId="7" fillId="0" borderId="2" xfId="0" applyNumberFormat="1" applyFont="1" applyBorder="1" applyAlignment="1">
      <alignment horizontal="center" vertical="center"/>
    </xf>
    <xf numFmtId="4" fontId="7" fillId="0" borderId="5" xfId="0" applyNumberFormat="1" applyFont="1" applyBorder="1" applyAlignment="1">
      <alignment horizontal="center" vertical="center"/>
    </xf>
    <xf numFmtId="165" fontId="1" fillId="0" borderId="53" xfId="2" applyNumberFormat="1" applyFont="1" applyBorder="1" applyAlignment="1">
      <alignment horizontal="center" vertical="center"/>
    </xf>
    <xf numFmtId="4" fontId="7" fillId="0" borderId="31" xfId="0" applyNumberFormat="1" applyFont="1" applyBorder="1" applyAlignment="1">
      <alignment horizontal="center" vertical="center"/>
    </xf>
    <xf numFmtId="165" fontId="1" fillId="0" borderId="20" xfId="2" applyNumberFormat="1" applyFont="1" applyBorder="1" applyAlignment="1">
      <alignment horizontal="center" vertical="center"/>
    </xf>
    <xf numFmtId="165" fontId="1" fillId="0" borderId="28" xfId="2" applyNumberFormat="1" applyFont="1" applyBorder="1" applyAlignment="1">
      <alignment horizontal="center" vertical="center"/>
    </xf>
    <xf numFmtId="165" fontId="1" fillId="0" borderId="32" xfId="2" applyNumberFormat="1" applyFont="1" applyBorder="1" applyAlignment="1">
      <alignment horizontal="center" vertical="center"/>
    </xf>
    <xf numFmtId="4" fontId="7" fillId="0" borderId="20" xfId="0" applyNumberFormat="1" applyFont="1" applyBorder="1" applyAlignment="1">
      <alignment horizontal="center" vertical="center"/>
    </xf>
    <xf numFmtId="4" fontId="7" fillId="0" borderId="28" xfId="0" applyNumberFormat="1" applyFont="1" applyBorder="1" applyAlignment="1">
      <alignment horizontal="center" vertical="center"/>
    </xf>
    <xf numFmtId="165" fontId="1" fillId="0" borderId="54" xfId="2" applyNumberFormat="1" applyFont="1" applyBorder="1" applyAlignment="1">
      <alignment horizontal="center" vertical="center"/>
    </xf>
    <xf numFmtId="4" fontId="7" fillId="0" borderId="32"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xf>
    <xf numFmtId="165" fontId="8" fillId="0" borderId="20" xfId="0" applyNumberFormat="1" applyFont="1" applyBorder="1" applyAlignment="1">
      <alignment vertical="top" wrapText="1"/>
    </xf>
    <xf numFmtId="0" fontId="1" fillId="0" borderId="26" xfId="0" applyFont="1" applyBorder="1" applyAlignment="1">
      <alignment vertical="center" wrapText="1"/>
    </xf>
    <xf numFmtId="0" fontId="1" fillId="0" borderId="28" xfId="0" applyFont="1" applyBorder="1" applyAlignment="1">
      <alignment horizontal="center" vertical="center"/>
    </xf>
    <xf numFmtId="164" fontId="1" fillId="0" borderId="55" xfId="4" applyFont="1" applyFill="1" applyBorder="1" applyAlignment="1">
      <alignment horizontal="center" vertical="center" wrapText="1"/>
    </xf>
    <xf numFmtId="4" fontId="1" fillId="0" borderId="28" xfId="0" applyNumberFormat="1" applyFont="1" applyBorder="1" applyAlignment="1">
      <alignment horizontal="center" vertical="center"/>
    </xf>
    <xf numFmtId="4" fontId="1" fillId="0" borderId="5" xfId="0" applyNumberFormat="1" applyFont="1" applyBorder="1" applyAlignment="1">
      <alignment horizontal="center" vertical="center"/>
    </xf>
    <xf numFmtId="0" fontId="1" fillId="0" borderId="26" xfId="0" applyFont="1" applyBorder="1" applyAlignment="1">
      <alignment horizontal="left" vertical="center" wrapText="1"/>
    </xf>
    <xf numFmtId="165" fontId="2" fillId="0" borderId="28" xfId="0" applyNumberFormat="1" applyFont="1" applyBorder="1" applyAlignment="1">
      <alignment vertical="top" wrapText="1"/>
    </xf>
    <xf numFmtId="0" fontId="1" fillId="0" borderId="54" xfId="0" applyFont="1" applyBorder="1" applyAlignment="1">
      <alignment horizontal="center" vertical="center"/>
    </xf>
    <xf numFmtId="0" fontId="1" fillId="0" borderId="28" xfId="0" quotePrefix="1" applyFont="1" applyBorder="1" applyAlignment="1">
      <alignment horizontal="left" vertical="center" wrapText="1"/>
    </xf>
    <xf numFmtId="164" fontId="1" fillId="0" borderId="57" xfId="0" applyNumberFormat="1" applyFont="1" applyBorder="1" applyAlignment="1">
      <alignment horizontal="center" vertical="center" wrapText="1"/>
    </xf>
    <xf numFmtId="165" fontId="2" fillId="0" borderId="20" xfId="0" applyNumberFormat="1" applyFont="1" applyBorder="1" applyAlignment="1">
      <alignment vertical="top" wrapText="1"/>
    </xf>
    <xf numFmtId="165" fontId="1" fillId="3" borderId="21" xfId="0" applyNumberFormat="1" applyFont="1" applyFill="1" applyBorder="1" applyAlignment="1">
      <alignment horizontal="center" vertical="center" wrapText="1"/>
    </xf>
    <xf numFmtId="165" fontId="7" fillId="0" borderId="28" xfId="0" applyNumberFormat="1" applyFont="1" applyBorder="1" applyAlignment="1">
      <alignment horizontal="center" vertical="center" wrapText="1"/>
    </xf>
    <xf numFmtId="165" fontId="7" fillId="0" borderId="28" xfId="0" applyNumberFormat="1" applyFont="1" applyBorder="1" applyAlignment="1">
      <alignment vertical="top" wrapText="1"/>
    </xf>
    <xf numFmtId="0" fontId="10" fillId="0" borderId="28" xfId="0" applyFont="1" applyBorder="1" applyAlignment="1">
      <alignment horizontal="left" vertical="center" wrapText="1"/>
    </xf>
    <xf numFmtId="0" fontId="10" fillId="0" borderId="28" xfId="0" applyFont="1" applyBorder="1" applyAlignment="1">
      <alignment horizontal="center" vertical="center"/>
    </xf>
    <xf numFmtId="4" fontId="1" fillId="0" borderId="32" xfId="0" applyNumberFormat="1" applyFont="1" applyBorder="1" applyAlignment="1">
      <alignment horizontal="center" vertical="center"/>
    </xf>
    <xf numFmtId="165" fontId="1" fillId="0" borderId="35" xfId="0" applyNumberFormat="1" applyFont="1" applyBorder="1" applyAlignment="1">
      <alignment horizontal="center" vertical="center" wrapText="1"/>
    </xf>
    <xf numFmtId="165" fontId="1" fillId="0" borderId="34" xfId="0" applyNumberFormat="1" applyFont="1" applyBorder="1" applyAlignment="1">
      <alignment horizontal="center" vertical="center" wrapText="1"/>
    </xf>
    <xf numFmtId="165" fontId="1" fillId="0" borderId="19" xfId="2" applyNumberFormat="1" applyFont="1" applyBorder="1" applyAlignment="1">
      <alignment horizontal="center" vertical="center"/>
    </xf>
    <xf numFmtId="4" fontId="7" fillId="0" borderId="49" xfId="0" applyNumberFormat="1" applyFont="1" applyBorder="1" applyAlignment="1">
      <alignment horizontal="center" vertical="center"/>
    </xf>
    <xf numFmtId="165" fontId="1" fillId="0" borderId="49" xfId="2" applyNumberFormat="1" applyFont="1" applyBorder="1" applyAlignment="1">
      <alignment horizontal="center" vertical="center"/>
    </xf>
    <xf numFmtId="165" fontId="7" fillId="0" borderId="28" xfId="0" applyNumberFormat="1" applyFont="1" applyBorder="1" applyAlignment="1">
      <alignment vertical="center" wrapText="1"/>
    </xf>
    <xf numFmtId="165" fontId="1" fillId="0" borderId="59" xfId="2" applyNumberFormat="1" applyFont="1" applyBorder="1" applyAlignment="1">
      <alignment horizontal="center" vertical="center"/>
    </xf>
    <xf numFmtId="4" fontId="7" fillId="0" borderId="28" xfId="0" applyNumberFormat="1" applyFont="1" applyBorder="1" applyAlignment="1">
      <alignment horizontal="right" vertical="center"/>
    </xf>
    <xf numFmtId="4" fontId="7" fillId="0" borderId="58" xfId="0" applyNumberFormat="1" applyFont="1" applyBorder="1" applyAlignment="1">
      <alignment horizontal="center" vertical="center"/>
    </xf>
    <xf numFmtId="165" fontId="8" fillId="0" borderId="28" xfId="0" applyNumberFormat="1" applyFont="1" applyBorder="1" applyAlignment="1">
      <alignment vertical="top" wrapText="1"/>
    </xf>
    <xf numFmtId="0" fontId="1" fillId="0" borderId="28" xfId="0" applyFont="1" applyBorder="1" applyAlignment="1">
      <alignment horizontal="left" vertical="center" wrapText="1"/>
    </xf>
    <xf numFmtId="165" fontId="7" fillId="0" borderId="29" xfId="0" applyNumberFormat="1" applyFont="1" applyBorder="1" applyAlignment="1">
      <alignment horizontal="center" vertical="center" wrapText="1"/>
    </xf>
    <xf numFmtId="0" fontId="7" fillId="0" borderId="54" xfId="0" applyFont="1" applyBorder="1" applyAlignment="1">
      <alignment horizontal="center" vertical="center"/>
    </xf>
    <xf numFmtId="0" fontId="7" fillId="0" borderId="54" xfId="0" applyFont="1" applyBorder="1" applyAlignment="1">
      <alignment horizontal="left" vertical="center" wrapText="1"/>
    </xf>
    <xf numFmtId="165" fontId="1" fillId="0" borderId="60" xfId="2" applyNumberFormat="1" applyFont="1" applyBorder="1" applyAlignment="1">
      <alignment horizontal="center" vertical="center"/>
    </xf>
    <xf numFmtId="165" fontId="1" fillId="0" borderId="16" xfId="2" applyNumberFormat="1" applyFont="1" applyBorder="1" applyAlignment="1">
      <alignment horizontal="center" vertical="center"/>
    </xf>
    <xf numFmtId="4" fontId="1" fillId="0" borderId="49" xfId="0" applyNumberFormat="1" applyFont="1" applyBorder="1" applyAlignment="1">
      <alignment horizontal="center" vertical="center"/>
    </xf>
    <xf numFmtId="0" fontId="1" fillId="0" borderId="31"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7" fillId="0" borderId="26" xfId="0" applyFont="1" applyBorder="1" applyAlignment="1">
      <alignment horizontal="left" vertical="center" wrapText="1"/>
    </xf>
    <xf numFmtId="0" fontId="7" fillId="0" borderId="26" xfId="0" applyFont="1" applyBorder="1" applyAlignment="1">
      <alignment horizontal="center" vertical="center"/>
    </xf>
    <xf numFmtId="4" fontId="7" fillId="0" borderId="8" xfId="0" applyNumberFormat="1" applyFont="1" applyBorder="1" applyAlignment="1">
      <alignment horizontal="center" vertical="center"/>
    </xf>
    <xf numFmtId="4" fontId="7" fillId="0" borderId="26" xfId="0" applyNumberFormat="1" applyFont="1" applyBorder="1" applyAlignment="1">
      <alignment horizontal="center" vertical="center"/>
    </xf>
    <xf numFmtId="166" fontId="7" fillId="0" borderId="5" xfId="0" applyNumberFormat="1" applyFont="1" applyBorder="1" applyAlignment="1">
      <alignment horizontal="center" vertical="center"/>
    </xf>
    <xf numFmtId="165" fontId="7" fillId="0" borderId="28" xfId="0" applyNumberFormat="1" applyFont="1" applyBorder="1" applyAlignment="1">
      <alignment wrapText="1"/>
    </xf>
    <xf numFmtId="1" fontId="7" fillId="0" borderId="28" xfId="0" applyNumberFormat="1" applyFont="1" applyBorder="1" applyAlignment="1">
      <alignment horizontal="center" vertical="center"/>
    </xf>
    <xf numFmtId="0" fontId="7" fillId="0" borderId="28" xfId="0" applyFont="1" applyBorder="1" applyAlignment="1">
      <alignment horizontal="left" vertical="top" wrapText="1"/>
    </xf>
    <xf numFmtId="165" fontId="7" fillId="0" borderId="32" xfId="0" applyNumberFormat="1" applyFont="1" applyBorder="1" applyAlignment="1">
      <alignment horizontal="center" vertical="center" wrapText="1"/>
    </xf>
    <xf numFmtId="0" fontId="12" fillId="0" borderId="20" xfId="0" applyFont="1" applyBorder="1" applyAlignment="1">
      <alignment horizontal="lef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7" fillId="0" borderId="29" xfId="0" applyFont="1" applyBorder="1" applyAlignment="1">
      <alignment horizontal="center" vertical="center"/>
    </xf>
    <xf numFmtId="0" fontId="1" fillId="0" borderId="29" xfId="0" applyFont="1" applyBorder="1" applyAlignment="1">
      <alignment horizontal="center" vertical="center"/>
    </xf>
    <xf numFmtId="0" fontId="7" fillId="0" borderId="32" xfId="0" applyFont="1" applyBorder="1"/>
    <xf numFmtId="0" fontId="13" fillId="0" borderId="33" xfId="0" applyFont="1" applyBorder="1" applyAlignment="1">
      <alignment horizontal="center" vertical="center"/>
    </xf>
    <xf numFmtId="0" fontId="2" fillId="0" borderId="28" xfId="0" applyFont="1" applyBorder="1" applyAlignment="1">
      <alignment horizontal="left" vertical="center" wrapText="1"/>
    </xf>
    <xf numFmtId="0" fontId="1" fillId="0" borderId="28" xfId="0" applyFont="1" applyBorder="1" applyAlignment="1">
      <alignment horizontal="left" vertical="top" wrapText="1"/>
    </xf>
    <xf numFmtId="1" fontId="1" fillId="0" borderId="28" xfId="0" applyNumberFormat="1" applyFont="1" applyBorder="1" applyAlignment="1">
      <alignment horizontal="center" vertical="center"/>
    </xf>
    <xf numFmtId="0" fontId="7" fillId="0" borderId="28" xfId="0" applyFont="1" applyBorder="1" applyAlignment="1">
      <alignment horizontal="left" vertical="center"/>
    </xf>
    <xf numFmtId="0" fontId="7" fillId="0" borderId="28" xfId="0" applyFont="1" applyBorder="1" applyAlignment="1">
      <alignment vertical="center" wrapText="1"/>
    </xf>
    <xf numFmtId="0" fontId="7" fillId="0" borderId="28" xfId="0" applyFont="1" applyBorder="1" applyAlignment="1">
      <alignment vertical="center"/>
    </xf>
    <xf numFmtId="0" fontId="13" fillId="0" borderId="28" xfId="0" applyFont="1" applyBorder="1" applyAlignment="1">
      <alignment horizontal="center" vertical="center"/>
    </xf>
    <xf numFmtId="1" fontId="13" fillId="0" borderId="28" xfId="0" applyNumberFormat="1" applyFont="1" applyBorder="1" applyAlignment="1">
      <alignment horizontal="center" vertical="center"/>
    </xf>
    <xf numFmtId="4" fontId="1" fillId="0" borderId="20" xfId="0" applyNumberFormat="1" applyFont="1" applyBorder="1" applyAlignment="1">
      <alignment horizontal="center" vertical="center"/>
    </xf>
    <xf numFmtId="2" fontId="12" fillId="0" borderId="20" xfId="0" applyNumberFormat="1" applyFont="1" applyBorder="1" applyAlignment="1">
      <alignment horizontal="center" vertical="center"/>
    </xf>
    <xf numFmtId="2" fontId="12" fillId="0" borderId="28" xfId="0" applyNumberFormat="1" applyFont="1" applyBorder="1" applyAlignment="1">
      <alignment horizontal="center" vertical="center"/>
    </xf>
    <xf numFmtId="2" fontId="12" fillId="0" borderId="32" xfId="0" applyNumberFormat="1" applyFont="1" applyBorder="1" applyAlignment="1">
      <alignment horizontal="center" vertical="center"/>
    </xf>
    <xf numFmtId="1" fontId="7" fillId="0" borderId="29" xfId="0" applyNumberFormat="1" applyFont="1" applyBorder="1" applyAlignment="1">
      <alignment horizontal="center" vertical="center"/>
    </xf>
    <xf numFmtId="164" fontId="1" fillId="0" borderId="56" xfId="0" applyNumberFormat="1" applyFont="1" applyBorder="1" applyAlignment="1">
      <alignment vertical="center" wrapText="1"/>
    </xf>
    <xf numFmtId="165" fontId="1" fillId="0" borderId="54" xfId="0" applyNumberFormat="1" applyFont="1" applyBorder="1" applyAlignment="1">
      <alignment horizontal="center" vertical="center" wrapText="1"/>
    </xf>
    <xf numFmtId="165" fontId="1" fillId="0" borderId="59" xfId="0" applyNumberFormat="1" applyFont="1" applyBorder="1" applyAlignment="1">
      <alignment horizontal="center" vertical="center" wrapText="1"/>
    </xf>
    <xf numFmtId="170" fontId="1" fillId="0" borderId="54" xfId="2" applyNumberFormat="1" applyFont="1" applyBorder="1" applyAlignment="1">
      <alignment horizontal="center" vertical="center"/>
    </xf>
    <xf numFmtId="165" fontId="1" fillId="2" borderId="54" xfId="0" applyNumberFormat="1" applyFont="1" applyFill="1" applyBorder="1" applyAlignment="1">
      <alignment horizontal="center" vertical="center" wrapText="1"/>
    </xf>
    <xf numFmtId="165" fontId="1" fillId="0" borderId="52" xfId="0" applyNumberFormat="1" applyFont="1" applyBorder="1" applyAlignment="1">
      <alignment horizontal="center" vertical="center" wrapText="1"/>
    </xf>
    <xf numFmtId="165" fontId="1" fillId="0" borderId="44" xfId="0" applyNumberFormat="1" applyFont="1" applyBorder="1" applyAlignment="1">
      <alignment horizontal="center" vertical="center" wrapText="1"/>
    </xf>
    <xf numFmtId="4" fontId="7" fillId="0" borderId="21" xfId="0" applyNumberFormat="1" applyFont="1" applyBorder="1" applyAlignment="1">
      <alignment horizontal="center" vertical="center"/>
    </xf>
    <xf numFmtId="4" fontId="7" fillId="0" borderId="29" xfId="0" applyNumberFormat="1" applyFont="1" applyBorder="1" applyAlignment="1">
      <alignment horizontal="center" vertical="center"/>
    </xf>
    <xf numFmtId="4" fontId="7" fillId="0" borderId="27" xfId="0" applyNumberFormat="1" applyFont="1" applyBorder="1" applyAlignment="1">
      <alignment horizontal="center" vertical="center"/>
    </xf>
    <xf numFmtId="4" fontId="7" fillId="0" borderId="33" xfId="0" applyNumberFormat="1" applyFont="1" applyBorder="1" applyAlignment="1">
      <alignment horizontal="center" vertical="center"/>
    </xf>
    <xf numFmtId="3" fontId="7" fillId="0" borderId="29" xfId="0" applyNumberFormat="1" applyFont="1" applyBorder="1" applyAlignment="1">
      <alignment horizontal="center" vertical="center"/>
    </xf>
    <xf numFmtId="165" fontId="7" fillId="0" borderId="52" xfId="0" applyNumberFormat="1" applyFont="1" applyBorder="1" applyAlignment="1">
      <alignment horizontal="center" vertical="center" wrapText="1"/>
    </xf>
    <xf numFmtId="4" fontId="7" fillId="0" borderId="52" xfId="0" applyNumberFormat="1" applyFont="1" applyBorder="1" applyAlignment="1">
      <alignment horizontal="center" vertical="center"/>
    </xf>
    <xf numFmtId="1" fontId="1" fillId="0" borderId="27" xfId="5" applyNumberFormat="1" applyFont="1" applyBorder="1" applyAlignment="1">
      <alignment horizontal="center" vertical="center"/>
    </xf>
    <xf numFmtId="2" fontId="1" fillId="0" borderId="52" xfId="0" applyNumberFormat="1" applyFont="1" applyBorder="1" applyAlignment="1">
      <alignment horizontal="center" vertical="center" wrapText="1"/>
    </xf>
    <xf numFmtId="2" fontId="1" fillId="0" borderId="29" xfId="5" applyNumberFormat="1" applyFont="1" applyBorder="1" applyAlignment="1">
      <alignment horizontal="center" vertical="center"/>
    </xf>
    <xf numFmtId="4" fontId="10" fillId="0" borderId="29" xfId="0" applyNumberFormat="1" applyFont="1" applyBorder="1" applyAlignment="1">
      <alignment horizontal="center" vertical="center"/>
    </xf>
    <xf numFmtId="4" fontId="10" fillId="0" borderId="33" xfId="0" applyNumberFormat="1" applyFont="1" applyBorder="1" applyAlignment="1">
      <alignment horizontal="center" vertical="center"/>
    </xf>
    <xf numFmtId="2" fontId="12" fillId="0" borderId="19" xfId="0" applyNumberFormat="1" applyFont="1" applyBorder="1" applyAlignment="1">
      <alignment horizontal="center" vertical="center"/>
    </xf>
    <xf numFmtId="2" fontId="12" fillId="0" borderId="49" xfId="0" applyNumberFormat="1" applyFont="1" applyBorder="1" applyAlignment="1">
      <alignment horizontal="center" vertical="center"/>
    </xf>
    <xf numFmtId="2" fontId="12" fillId="0" borderId="58" xfId="0" applyNumberFormat="1" applyFont="1" applyBorder="1" applyAlignment="1">
      <alignment horizontal="center" vertical="center"/>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center" wrapText="1"/>
    </xf>
    <xf numFmtId="0" fontId="2" fillId="0" borderId="40" xfId="0" applyFont="1" applyBorder="1" applyAlignment="1">
      <alignment horizontal="center" wrapText="1"/>
    </xf>
    <xf numFmtId="0" fontId="1" fillId="0" borderId="40" xfId="0" applyFont="1" applyBorder="1" applyAlignment="1">
      <alignment horizontal="center" wrapText="1"/>
    </xf>
    <xf numFmtId="165" fontId="1" fillId="0" borderId="1" xfId="0" applyNumberFormat="1" applyFont="1" applyBorder="1" applyAlignment="1">
      <alignment horizontal="center" wrapText="1"/>
    </xf>
    <xf numFmtId="165" fontId="2" fillId="0" borderId="38" xfId="0" applyNumberFormat="1" applyFont="1" applyBorder="1" applyAlignment="1">
      <alignment horizontal="left"/>
    </xf>
    <xf numFmtId="165" fontId="2" fillId="0" borderId="40" xfId="0" applyNumberFormat="1" applyFont="1" applyBorder="1" applyAlignment="1">
      <alignment horizontal="left"/>
    </xf>
    <xf numFmtId="166" fontId="2" fillId="0" borderId="40" xfId="0" applyNumberFormat="1" applyFont="1" applyBorder="1" applyAlignment="1">
      <alignment horizontal="left"/>
    </xf>
    <xf numFmtId="165" fontId="2" fillId="0" borderId="38" xfId="0" applyNumberFormat="1" applyFont="1" applyBorder="1" applyAlignment="1">
      <alignment horizontal="left" wrapText="1"/>
    </xf>
    <xf numFmtId="165" fontId="2" fillId="0" borderId="40" xfId="0" applyNumberFormat="1" applyFont="1" applyBorder="1" applyAlignment="1">
      <alignment horizontal="left" wrapText="1"/>
    </xf>
    <xf numFmtId="166" fontId="2" fillId="0" borderId="40" xfId="0" applyNumberFormat="1" applyFont="1" applyBorder="1" applyAlignment="1">
      <alignment horizontal="left" wrapText="1"/>
    </xf>
    <xf numFmtId="165" fontId="1" fillId="0" borderId="32" xfId="0" applyNumberFormat="1" applyFont="1" applyBorder="1" applyAlignment="1">
      <alignment horizontal="left" vertical="top" wrapText="1"/>
    </xf>
    <xf numFmtId="165" fontId="1" fillId="0" borderId="33" xfId="0" applyNumberFormat="1" applyFont="1" applyBorder="1" applyAlignment="1">
      <alignment horizontal="left" vertical="top" wrapText="1"/>
    </xf>
    <xf numFmtId="0" fontId="1" fillId="0" borderId="1" xfId="0"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6" fontId="1" fillId="0" borderId="1" xfId="0" applyNumberFormat="1" applyFont="1" applyBorder="1" applyAlignment="1">
      <alignment wrapText="1"/>
    </xf>
    <xf numFmtId="165" fontId="1" fillId="0" borderId="28" xfId="0" applyNumberFormat="1" applyFont="1" applyBorder="1" applyAlignment="1">
      <alignment horizontal="left" vertical="top" wrapText="1"/>
    </xf>
    <xf numFmtId="165" fontId="1" fillId="0" borderId="29" xfId="0" applyNumberFormat="1" applyFont="1" applyBorder="1" applyAlignment="1">
      <alignment horizontal="left" vertical="top" wrapText="1"/>
    </xf>
    <xf numFmtId="165" fontId="1" fillId="0" borderId="6" xfId="0" applyNumberFormat="1" applyFont="1" applyBorder="1" applyAlignment="1">
      <alignment horizontal="left" vertical="top" wrapText="1"/>
    </xf>
    <xf numFmtId="165" fontId="1" fillId="0" borderId="47" xfId="0" applyNumberFormat="1" applyFont="1" applyBorder="1" applyAlignment="1">
      <alignment horizontal="left" vertical="top" wrapText="1"/>
    </xf>
    <xf numFmtId="165" fontId="1" fillId="0" borderId="20" xfId="0" applyNumberFormat="1" applyFont="1" applyBorder="1" applyAlignment="1">
      <alignment horizontal="left" vertical="top" wrapText="1"/>
    </xf>
    <xf numFmtId="165" fontId="1" fillId="0" borderId="21" xfId="0" applyNumberFormat="1" applyFont="1" applyBorder="1" applyAlignment="1">
      <alignment horizontal="left" vertical="top" wrapText="1"/>
    </xf>
    <xf numFmtId="0" fontId="2" fillId="0" borderId="0" xfId="0" applyFont="1" applyAlignment="1">
      <alignment horizontal="center"/>
    </xf>
    <xf numFmtId="0" fontId="1" fillId="0" borderId="15" xfId="0" applyFont="1" applyBorder="1" applyAlignment="1">
      <alignment horizontal="center" vertical="top"/>
    </xf>
    <xf numFmtId="0" fontId="2" fillId="0" borderId="0" xfId="0" applyFont="1" applyAlignment="1">
      <alignment horizontal="right" vertical="justify"/>
    </xf>
    <xf numFmtId="0" fontId="1" fillId="0" borderId="0" xfId="0" applyFont="1" applyAlignment="1">
      <alignment horizontal="center"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170" fontId="1" fillId="0" borderId="38" xfId="0" applyNumberFormat="1" applyFont="1" applyBorder="1" applyAlignment="1">
      <alignment horizontal="center"/>
    </xf>
    <xf numFmtId="165"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65"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2" fillId="0" borderId="3" xfId="0" applyFont="1" applyBorder="1" applyAlignment="1">
      <alignment horizontal="right"/>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6" fontId="1" fillId="0" borderId="1" xfId="0" applyNumberFormat="1" applyFont="1" applyBorder="1" applyAlignment="1">
      <alignment horizontal="center" wrapText="1"/>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166"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70" fontId="1" fillId="0" borderId="0" xfId="0" applyNumberFormat="1" applyFont="1" applyAlignment="1">
      <alignment horizontal="center" vertical="center"/>
    </xf>
    <xf numFmtId="165" fontId="2"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cellXfs>
  <cellStyles count="6">
    <cellStyle name="Comma" xfId="4" builtinId="3"/>
    <cellStyle name="Normal" xfId="0" builtinId="0"/>
    <cellStyle name="Normal 2" xfId="2"/>
    <cellStyle name="Normal_TameTuristu5-2011-08-06" xfId="5"/>
    <cellStyle name="Обычный_33. OZOLNIEKU NOVADA DOME_OZO SKOLA_TELPU, GAITENU, KAPNU TELPU REMONTS_TAME_VADIMS_2011_02_25_melnraksts" xfId="1"/>
    <cellStyle name="Обычный_saulkrasti_tame" xfId="3"/>
  </cellStyles>
  <dxfs count="373">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2:C36"/>
  <sheetViews>
    <sheetView tabSelected="1" workbookViewId="0">
      <selection activeCell="E17" sqref="E17"/>
    </sheetView>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250" t="s">
        <v>1</v>
      </c>
      <c r="C4" s="250"/>
    </row>
    <row r="5" spans="1:3" x14ac:dyDescent="0.2">
      <c r="A5" s="2"/>
      <c r="B5" s="2"/>
      <c r="C5" s="2"/>
    </row>
    <row r="6" spans="1:3" x14ac:dyDescent="0.2">
      <c r="C6" s="4" t="s">
        <v>2</v>
      </c>
    </row>
    <row r="8" spans="1:3" x14ac:dyDescent="0.2">
      <c r="B8" s="251" t="s">
        <v>3</v>
      </c>
      <c r="C8" s="251"/>
    </row>
    <row r="11" spans="1:3" x14ac:dyDescent="0.2">
      <c r="B11" s="2" t="s">
        <v>4</v>
      </c>
    </row>
    <row r="12" spans="1:3" x14ac:dyDescent="0.2">
      <c r="B12" s="57" t="s">
        <v>63</v>
      </c>
    </row>
    <row r="13" spans="1:3" x14ac:dyDescent="0.2">
      <c r="A13" s="4" t="s">
        <v>5</v>
      </c>
      <c r="B13" s="255" t="s">
        <v>331</v>
      </c>
      <c r="C13" s="255"/>
    </row>
    <row r="14" spans="1:3" x14ac:dyDescent="0.2">
      <c r="A14" s="4" t="s">
        <v>6</v>
      </c>
      <c r="B14" s="256" t="s">
        <v>332</v>
      </c>
      <c r="C14" s="256"/>
    </row>
    <row r="15" spans="1:3" x14ac:dyDescent="0.2">
      <c r="A15" s="4" t="s">
        <v>7</v>
      </c>
      <c r="B15" s="256" t="s">
        <v>333</v>
      </c>
      <c r="C15" s="256"/>
    </row>
    <row r="16" spans="1:3" x14ac:dyDescent="0.2">
      <c r="A16" s="4" t="s">
        <v>8</v>
      </c>
      <c r="B16" s="257" t="s">
        <v>334</v>
      </c>
      <c r="C16" s="257"/>
    </row>
    <row r="17" spans="1:3" ht="10.8" thickBot="1" x14ac:dyDescent="0.25"/>
    <row r="18" spans="1:3" x14ac:dyDescent="0.2">
      <c r="A18" s="5" t="s">
        <v>9</v>
      </c>
      <c r="B18" s="6" t="s">
        <v>10</v>
      </c>
      <c r="C18" s="7" t="s">
        <v>11</v>
      </c>
    </row>
    <row r="19" spans="1:3" x14ac:dyDescent="0.2">
      <c r="A19" s="53">
        <v>1</v>
      </c>
      <c r="B19" s="9" t="s">
        <v>336</v>
      </c>
      <c r="C19" s="107">
        <f>'Kops a+c+n'!E53</f>
        <v>0</v>
      </c>
    </row>
    <row r="20" spans="1:3" x14ac:dyDescent="0.2">
      <c r="A20" s="10"/>
      <c r="B20" s="11"/>
      <c r="C20" s="107"/>
    </row>
    <row r="21" spans="1:3" x14ac:dyDescent="0.2">
      <c r="A21" s="8"/>
      <c r="B21" s="9"/>
      <c r="C21" s="107"/>
    </row>
    <row r="22" spans="1:3" x14ac:dyDescent="0.2">
      <c r="A22" s="8"/>
      <c r="B22" s="9"/>
      <c r="C22" s="107"/>
    </row>
    <row r="23" spans="1:3" x14ac:dyDescent="0.2">
      <c r="A23" s="8"/>
      <c r="B23" s="9"/>
      <c r="C23" s="107"/>
    </row>
    <row r="24" spans="1:3" x14ac:dyDescent="0.2">
      <c r="A24" s="8"/>
      <c r="B24" s="9"/>
      <c r="C24" s="107"/>
    </row>
    <row r="25" spans="1:3" ht="10.8" thickBot="1" x14ac:dyDescent="0.25">
      <c r="A25" s="44"/>
      <c r="B25" s="45"/>
      <c r="C25" s="108"/>
    </row>
    <row r="26" spans="1:3" ht="10.8" thickBot="1" x14ac:dyDescent="0.25">
      <c r="A26" s="12"/>
      <c r="B26" s="13" t="s">
        <v>12</v>
      </c>
      <c r="C26" s="109">
        <f>SUM(C19:C25)</f>
        <v>0</v>
      </c>
    </row>
    <row r="27" spans="1:3" ht="10.8" thickBot="1" x14ac:dyDescent="0.25">
      <c r="B27" s="14"/>
      <c r="C27" s="15"/>
    </row>
    <row r="28" spans="1:3" ht="10.8" thickBot="1" x14ac:dyDescent="0.25">
      <c r="A28" s="252" t="s">
        <v>13</v>
      </c>
      <c r="B28" s="253"/>
      <c r="C28" s="110">
        <f>ROUND(C26*21%,2)</f>
        <v>0</v>
      </c>
    </row>
    <row r="31" spans="1:3" x14ac:dyDescent="0.2">
      <c r="A31" s="1" t="s">
        <v>14</v>
      </c>
      <c r="B31" s="254" t="s">
        <v>410</v>
      </c>
      <c r="C31" s="254"/>
    </row>
    <row r="32" spans="1:3" x14ac:dyDescent="0.2">
      <c r="B32" s="249" t="s">
        <v>15</v>
      </c>
      <c r="C32" s="249"/>
    </row>
    <row r="34" spans="1:3" x14ac:dyDescent="0.2">
      <c r="A34" s="1" t="s">
        <v>16</v>
      </c>
      <c r="B34" s="75" t="s">
        <v>335</v>
      </c>
      <c r="C34" s="16"/>
    </row>
    <row r="35" spans="1:3" x14ac:dyDescent="0.2">
      <c r="A35" s="16"/>
      <c r="B35" s="16"/>
      <c r="C35" s="16"/>
    </row>
    <row r="36" spans="1:3" x14ac:dyDescent="0.2">
      <c r="A36" s="1" t="s">
        <v>411</v>
      </c>
    </row>
  </sheetData>
  <mergeCells count="9">
    <mergeCell ref="B32:C32"/>
    <mergeCell ref="B4:C4"/>
    <mergeCell ref="B8:C8"/>
    <mergeCell ref="A28:B28"/>
    <mergeCell ref="B31:C31"/>
    <mergeCell ref="B13:C13"/>
    <mergeCell ref="B14:C14"/>
    <mergeCell ref="B15:C15"/>
    <mergeCell ref="B16:C16"/>
  </mergeCells>
  <conditionalFormatting sqref="A36">
    <cfRule type="cellIs" dxfId="372" priority="4" operator="equal">
      <formula>"Tāme sastādīta 20__. gada __. _________"</formula>
    </cfRule>
  </conditionalFormatting>
  <conditionalFormatting sqref="A19:B19">
    <cfRule type="cellIs" dxfId="371" priority="1" operator="equal">
      <formula>0</formula>
    </cfRule>
  </conditionalFormatting>
  <conditionalFormatting sqref="B13:B16">
    <cfRule type="cellIs" dxfId="370" priority="7" operator="equal">
      <formula>0</formula>
    </cfRule>
  </conditionalFormatting>
  <conditionalFormatting sqref="B34">
    <cfRule type="cellIs" dxfId="369" priority="5" operator="equal">
      <formula>0</formula>
    </cfRule>
  </conditionalFormatting>
  <conditionalFormatting sqref="B31:C31">
    <cfRule type="cellIs" dxfId="368" priority="6" operator="equal">
      <formula>0</formula>
    </cfRule>
  </conditionalFormatting>
  <conditionalFormatting sqref="C19 C26 C28">
    <cfRule type="cellIs" dxfId="367" priority="14"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00000"/>
  </sheetPr>
  <dimension ref="A1:P37"/>
  <sheetViews>
    <sheetView topLeftCell="A11" workbookViewId="0">
      <selection activeCell="M31" sqref="M3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'1a+c+n'!D1</f>
        <v>1</v>
      </c>
      <c r="E1" s="22"/>
      <c r="F1" s="22"/>
      <c r="G1" s="22"/>
      <c r="H1" s="22"/>
      <c r="I1" s="22"/>
      <c r="J1" s="22"/>
      <c r="N1" s="26"/>
      <c r="O1" s="27"/>
      <c r="P1" s="28"/>
    </row>
    <row r="2" spans="1:16" x14ac:dyDescent="0.2">
      <c r="A2" s="29"/>
      <c r="B2" s="29"/>
      <c r="C2" s="335" t="str">
        <f>'1a+c+n'!C2:I2</f>
        <v>Būvlaukuma sagatavošana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'1a+c+n'!A9</f>
        <v>Tāme sastādīta  2024. gada tirgus cenās, pamatojoties uz DOP daļas rasējumiem</v>
      </c>
      <c r="B9" s="332"/>
      <c r="C9" s="332"/>
      <c r="D9" s="332"/>
      <c r="E9" s="332"/>
      <c r="F9" s="332"/>
      <c r="G9" s="31"/>
      <c r="H9" s="31"/>
      <c r="I9" s="31"/>
      <c r="J9" s="333" t="s">
        <v>45</v>
      </c>
      <c r="K9" s="333"/>
      <c r="L9" s="333"/>
      <c r="M9" s="333"/>
      <c r="N9" s="334">
        <f>P25</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ht="20.399999999999999" x14ac:dyDescent="0.2">
      <c r="A14" s="52">
        <f>IF(P14=0,0,IF(COUNTBLANK(P14)=1,0,COUNTA($P$14:P14)))</f>
        <v>0</v>
      </c>
      <c r="B14" s="23" t="str">
        <f>IF($C$4="Attiecināmās izmaksas",IF('1a+c+n'!$Q14="A",'1a+c+n'!B14,0))</f>
        <v>03-00000</v>
      </c>
      <c r="C14" s="65" t="str">
        <f>IF($C$4="Attiecināmās izmaksas",IF('1a+c+n'!$Q14="A",'1a+c+n'!C14,0))</f>
        <v>Būvlaukuma nožogošana ar pagaidu nožogojumu, t.sk. Vārti, noma</v>
      </c>
      <c r="D14" s="23" t="str">
        <f>IF($C$4="Attiecināmās izmaksas",IF('1a+c+n'!$Q14="A",'1a+c+n'!D14,0))</f>
        <v>tm</v>
      </c>
      <c r="E14" s="46"/>
      <c r="F14" s="66"/>
      <c r="G14" s="119"/>
      <c r="H14" s="119">
        <f>IF($C$4="Attiecināmās izmaksas",IF('1a+c+n'!$Q14="A",'1a+c+n'!H14,0))</f>
        <v>0</v>
      </c>
      <c r="I14" s="119"/>
      <c r="J14" s="119"/>
      <c r="K14" s="120">
        <f>IF($C$4="Attiecināmās izmaksas",IF('1a+c+n'!$Q14="A",'1a+c+n'!K14,0))</f>
        <v>0</v>
      </c>
      <c r="L14" s="66">
        <f>IF($C$4="Attiecināmās izmaksas",IF('1a+c+n'!$Q14="A",'1a+c+n'!L14,0))</f>
        <v>0</v>
      </c>
      <c r="M14" s="119">
        <f>IF($C$4="Attiecināmās izmaksas",IF('1a+c+n'!$Q14="A",'1a+c+n'!M14,0))</f>
        <v>0</v>
      </c>
      <c r="N14" s="119">
        <f>IF($C$4="Attiecināmās izmaksas",IF('1a+c+n'!$Q14="A",'1a+c+n'!N14,0))</f>
        <v>0</v>
      </c>
      <c r="O14" s="119">
        <f>IF($C$4="Attiecināmās izmaksas",IF('1a+c+n'!$Q14="A",'1a+c+n'!O14,0))</f>
        <v>0</v>
      </c>
      <c r="P14" s="120">
        <f>IF($C$4="Attiecināmās izmaksas",IF('1a+c+n'!$Q14="A",'1a+c+n'!P14,0))</f>
        <v>0</v>
      </c>
    </row>
    <row r="15" spans="1:16" ht="20.399999999999999" x14ac:dyDescent="0.2">
      <c r="A15" s="53">
        <f>IF(P15=0,0,IF(COUNTBLANK(P15)=1,0,COUNTA($P$14:P15)))</f>
        <v>0</v>
      </c>
      <c r="B15" s="24" t="str">
        <f>IF($C$4="Attiecināmās izmaksas",IF('1a+c+n'!$Q15="A",'1a+c+n'!B15,0))</f>
        <v>03-00000</v>
      </c>
      <c r="C15" s="67" t="str">
        <f>IF($C$4="Attiecināmās izmaksas",IF('1a+c+n'!$Q15="A",'1a+c+n'!C15,0))</f>
        <v>Brīdinājuma zīmju uzstādīšana</v>
      </c>
      <c r="D15" s="24" t="str">
        <f>IF($C$4="Attiecināmās izmaksas",IF('1a+c+n'!$Q15="A",'1a+c+n'!D15,0))</f>
        <v>kompl</v>
      </c>
      <c r="E15" s="47"/>
      <c r="F15" s="68"/>
      <c r="G15" s="121"/>
      <c r="H15" s="121">
        <f>IF($C$4="Attiecināmās izmaksas",IF('1a+c+n'!$Q15="A",'1a+c+n'!H15,0))</f>
        <v>0</v>
      </c>
      <c r="I15" s="121"/>
      <c r="J15" s="121"/>
      <c r="K15" s="122">
        <f>IF($C$4="Attiecināmās izmaksas",IF('1a+c+n'!$Q15="A",'1a+c+n'!K15,0))</f>
        <v>0</v>
      </c>
      <c r="L15" s="68">
        <f>IF($C$4="Attiecināmās izmaksas",IF('1a+c+n'!$Q15="A",'1a+c+n'!L15,0))</f>
        <v>0</v>
      </c>
      <c r="M15" s="121">
        <f>IF($C$4="Attiecināmās izmaksas",IF('1a+c+n'!$Q15="A",'1a+c+n'!M15,0))</f>
        <v>0</v>
      </c>
      <c r="N15" s="121">
        <f>IF($C$4="Attiecināmās izmaksas",IF('1a+c+n'!$Q15="A",'1a+c+n'!N15,0))</f>
        <v>0</v>
      </c>
      <c r="O15" s="121">
        <f>IF($C$4="Attiecināmās izmaksas",IF('1a+c+n'!$Q15="A",'1a+c+n'!O15,0))</f>
        <v>0</v>
      </c>
      <c r="P15" s="122">
        <f>IF($C$4="Attiecināmās izmaksas",IF('1a+c+n'!$Q15="A",'1a+c+n'!P15,0))</f>
        <v>0</v>
      </c>
    </row>
    <row r="16" spans="1:16" ht="20.399999999999999" x14ac:dyDescent="0.2">
      <c r="A16" s="53">
        <f>IF(P16=0,0,IF(COUNTBLANK(P16)=1,0,COUNTA($P$14:P16)))</f>
        <v>0</v>
      </c>
      <c r="B16" s="24" t="str">
        <f>IF($C$4="Attiecināmās izmaksas",IF('1a+c+n'!$Q16="A",'1a+c+n'!B16,0))</f>
        <v>03-00000</v>
      </c>
      <c r="C16" s="67" t="str">
        <f>IF($C$4="Attiecināmās izmaksas",IF('1a+c+n'!$Q16="A",'1a+c+n'!C16,0))</f>
        <v>Strādnieku sadzīves vagoniņš un instrumentu noliktava 10,00 m2</v>
      </c>
      <c r="D16" s="24" t="str">
        <f>IF($C$4="Attiecināmās izmaksas",IF('1a+c+n'!$Q16="A",'1a+c+n'!D16,0))</f>
        <v>gab</v>
      </c>
      <c r="E16" s="47"/>
      <c r="F16" s="68"/>
      <c r="G16" s="121"/>
      <c r="H16" s="121">
        <f>IF($C$4="Attiecināmās izmaksas",IF('1a+c+n'!$Q16="A",'1a+c+n'!H16,0))</f>
        <v>0</v>
      </c>
      <c r="I16" s="121"/>
      <c r="J16" s="121"/>
      <c r="K16" s="122">
        <f>IF($C$4="Attiecināmās izmaksas",IF('1a+c+n'!$Q16="A",'1a+c+n'!K16,0))</f>
        <v>0</v>
      </c>
      <c r="L16" s="68">
        <f>IF($C$4="Attiecināmās izmaksas",IF('1a+c+n'!$Q16="A",'1a+c+n'!L16,0))</f>
        <v>0</v>
      </c>
      <c r="M16" s="121">
        <f>IF($C$4="Attiecināmās izmaksas",IF('1a+c+n'!$Q16="A",'1a+c+n'!M16,0))</f>
        <v>0</v>
      </c>
      <c r="N16" s="121">
        <f>IF($C$4="Attiecināmās izmaksas",IF('1a+c+n'!$Q16="A",'1a+c+n'!N16,0))</f>
        <v>0</v>
      </c>
      <c r="O16" s="121">
        <f>IF($C$4="Attiecināmās izmaksas",IF('1a+c+n'!$Q16="A",'1a+c+n'!O16,0))</f>
        <v>0</v>
      </c>
      <c r="P16" s="122">
        <f>IF($C$4="Attiecināmās izmaksas",IF('1a+c+n'!$Q16="A",'1a+c+n'!P16,0))</f>
        <v>0</v>
      </c>
    </row>
    <row r="17" spans="1:16" ht="20.399999999999999" x14ac:dyDescent="0.2">
      <c r="A17" s="53">
        <f>IF(P17=0,0,IF(COUNTBLANK(P17)=1,0,COUNTA($P$14:P17)))</f>
        <v>0</v>
      </c>
      <c r="B17" s="24" t="str">
        <f>IF($C$4="Attiecināmās izmaksas",IF('1a+c+n'!$Q17="A",'1a+c+n'!B17,0))</f>
        <v>03-00000</v>
      </c>
      <c r="C17" s="67" t="str">
        <f>IF($C$4="Attiecināmās izmaksas",IF('1a+c+n'!$Q17="A",'1a+c+n'!C17,0))</f>
        <v>BIO tualete</v>
      </c>
      <c r="D17" s="24" t="str">
        <f>IF($C$4="Attiecināmās izmaksas",IF('1a+c+n'!$Q17="A",'1a+c+n'!D17,0))</f>
        <v>gab</v>
      </c>
      <c r="E17" s="47"/>
      <c r="F17" s="68"/>
      <c r="G17" s="121"/>
      <c r="H17" s="121">
        <f>IF($C$4="Attiecināmās izmaksas",IF('1a+c+n'!$Q17="A",'1a+c+n'!H17,0))</f>
        <v>0</v>
      </c>
      <c r="I17" s="121"/>
      <c r="J17" s="121"/>
      <c r="K17" s="122">
        <f>IF($C$4="Attiecināmās izmaksas",IF('1a+c+n'!$Q17="A",'1a+c+n'!K17,0))</f>
        <v>0</v>
      </c>
      <c r="L17" s="68">
        <f>IF($C$4="Attiecināmās izmaksas",IF('1a+c+n'!$Q17="A",'1a+c+n'!L17,0))</f>
        <v>0</v>
      </c>
      <c r="M17" s="121">
        <f>IF($C$4="Attiecināmās izmaksas",IF('1a+c+n'!$Q17="A",'1a+c+n'!M17,0))</f>
        <v>0</v>
      </c>
      <c r="N17" s="121">
        <f>IF($C$4="Attiecināmās izmaksas",IF('1a+c+n'!$Q17="A",'1a+c+n'!N17,0))</f>
        <v>0</v>
      </c>
      <c r="O17" s="121">
        <f>IF($C$4="Attiecināmās izmaksas",IF('1a+c+n'!$Q17="A",'1a+c+n'!O17,0))</f>
        <v>0</v>
      </c>
      <c r="P17" s="122">
        <f>IF($C$4="Attiecināmās izmaksas",IF('1a+c+n'!$Q17="A",'1a+c+n'!P17,0))</f>
        <v>0</v>
      </c>
    </row>
    <row r="18" spans="1:16" ht="20.399999999999999" x14ac:dyDescent="0.2">
      <c r="A18" s="53">
        <f>IF(P18=0,0,IF(COUNTBLANK(P18)=1,0,COUNTA($P$14:P18)))</f>
        <v>0</v>
      </c>
      <c r="B18" s="24" t="str">
        <f>IF($C$4="Attiecināmās izmaksas",IF('1a+c+n'!$Q18="A",'1a+c+n'!B18,0))</f>
        <v>03-00000</v>
      </c>
      <c r="C18" s="67" t="str">
        <f>IF($C$4="Attiecināmās izmaksas",IF('1a+c+n'!$Q18="A",'1a+c+n'!C18,0))</f>
        <v>Būvlaukuma ugunsdzēsības komplekts (ugunsdzēsības stends, ugunsdzēsības aparāti)</v>
      </c>
      <c r="D18" s="24" t="str">
        <f>IF($C$4="Attiecināmās izmaksas",IF('1a+c+n'!$Q18="A",'1a+c+n'!D18,0))</f>
        <v>kompl</v>
      </c>
      <c r="E18" s="47"/>
      <c r="F18" s="68"/>
      <c r="G18" s="121"/>
      <c r="H18" s="121">
        <f>IF($C$4="Attiecināmās izmaksas",IF('1a+c+n'!$Q18="A",'1a+c+n'!H18,0))</f>
        <v>0</v>
      </c>
      <c r="I18" s="121"/>
      <c r="J18" s="121"/>
      <c r="K18" s="122">
        <f>IF($C$4="Attiecināmās izmaksas",IF('1a+c+n'!$Q18="A",'1a+c+n'!K18,0))</f>
        <v>0</v>
      </c>
      <c r="L18" s="68">
        <f>IF($C$4="Attiecināmās izmaksas",IF('1a+c+n'!$Q18="A",'1a+c+n'!L18,0))</f>
        <v>0</v>
      </c>
      <c r="M18" s="121">
        <f>IF($C$4="Attiecināmās izmaksas",IF('1a+c+n'!$Q18="A",'1a+c+n'!M18,0))</f>
        <v>0</v>
      </c>
      <c r="N18" s="121">
        <f>IF($C$4="Attiecināmās izmaksas",IF('1a+c+n'!$Q18="A",'1a+c+n'!N18,0))</f>
        <v>0</v>
      </c>
      <c r="O18" s="121">
        <f>IF($C$4="Attiecināmās izmaksas",IF('1a+c+n'!$Q18="A",'1a+c+n'!O18,0))</f>
        <v>0</v>
      </c>
      <c r="P18" s="122">
        <f>IF($C$4="Attiecināmās izmaksas",IF('1a+c+n'!$Q18="A",'1a+c+n'!P18,0))</f>
        <v>0</v>
      </c>
    </row>
    <row r="19" spans="1:16" ht="20.399999999999999" x14ac:dyDescent="0.2">
      <c r="A19" s="53">
        <f>IF(P19=0,0,IF(COUNTBLANK(P19)=1,0,COUNTA($P$14:P19)))</f>
        <v>0</v>
      </c>
      <c r="B19" s="24" t="str">
        <f>IF($C$4="Attiecināmās izmaksas",IF('1a+c+n'!$Q19="A",'1a+c+n'!B19,0))</f>
        <v>03-00000</v>
      </c>
      <c r="C19" s="67" t="str">
        <f>IF($C$4="Attiecināmās izmaksas",IF('1a+c+n'!$Q19="A",'1a+c+n'!C19,0))</f>
        <v>Būvgružu konteinera noma, t.sk. Novietošana un aizvešana</v>
      </c>
      <c r="D19" s="24" t="str">
        <f>IF($C$4="Attiecināmās izmaksas",IF('1a+c+n'!$Q19="A",'1a+c+n'!D19,0))</f>
        <v>mēneši</v>
      </c>
      <c r="E19" s="47"/>
      <c r="F19" s="68"/>
      <c r="G19" s="121"/>
      <c r="H19" s="121">
        <f>IF($C$4="Attiecināmās izmaksas",IF('1a+c+n'!$Q19="A",'1a+c+n'!H19,0))</f>
        <v>0</v>
      </c>
      <c r="I19" s="121"/>
      <c r="J19" s="121"/>
      <c r="K19" s="122">
        <f>IF($C$4="Attiecināmās izmaksas",IF('1a+c+n'!$Q19="A",'1a+c+n'!K19,0))</f>
        <v>0</v>
      </c>
      <c r="L19" s="68">
        <f>IF($C$4="Attiecināmās izmaksas",IF('1a+c+n'!$Q19="A",'1a+c+n'!L19,0))</f>
        <v>0</v>
      </c>
      <c r="M19" s="121">
        <f>IF($C$4="Attiecināmās izmaksas",IF('1a+c+n'!$Q19="A",'1a+c+n'!M19,0))</f>
        <v>0</v>
      </c>
      <c r="N19" s="121">
        <f>IF($C$4="Attiecināmās izmaksas",IF('1a+c+n'!$Q19="A",'1a+c+n'!N19,0))</f>
        <v>0</v>
      </c>
      <c r="O19" s="121">
        <f>IF($C$4="Attiecināmās izmaksas",IF('1a+c+n'!$Q19="A",'1a+c+n'!O19,0))</f>
        <v>0</v>
      </c>
      <c r="P19" s="122">
        <f>IF($C$4="Attiecināmās izmaksas",IF('1a+c+n'!$Q19="A",'1a+c+n'!P19,0))</f>
        <v>0</v>
      </c>
    </row>
    <row r="20" spans="1:16" ht="20.399999999999999" x14ac:dyDescent="0.2">
      <c r="A20" s="53">
        <f>IF(P20=0,0,IF(COUNTBLANK(P20)=1,0,COUNTA($P$14:P20)))</f>
        <v>0</v>
      </c>
      <c r="B20" s="24" t="str">
        <f>IF($C$4="Attiecināmās izmaksas",IF('1a+c+n'!$Q20="A",'1a+c+n'!B20,0))</f>
        <v>03-00000</v>
      </c>
      <c r="C20" s="67" t="str">
        <f>IF($C$4="Attiecināmās izmaksas",IF('1a+c+n'!$Q20="A",'1a+c+n'!C20,0))</f>
        <v>Sastatņu montāža, t.sk. norobežošana ar celtniecības tīklu, demontāža, noma</v>
      </c>
      <c r="D20" s="24" t="str">
        <f>IF($C$4="Attiecināmās izmaksas",IF('1a+c+n'!$Q20="A",'1a+c+n'!D20,0))</f>
        <v>m2</v>
      </c>
      <c r="E20" s="47"/>
      <c r="F20" s="68"/>
      <c r="G20" s="121"/>
      <c r="H20" s="121">
        <f>IF($C$4="Attiecināmās izmaksas",IF('1a+c+n'!$Q20="A",'1a+c+n'!H20,0))</f>
        <v>0</v>
      </c>
      <c r="I20" s="121"/>
      <c r="J20" s="121"/>
      <c r="K20" s="122">
        <f>IF($C$4="Attiecināmās izmaksas",IF('1a+c+n'!$Q20="A",'1a+c+n'!K20,0))</f>
        <v>0</v>
      </c>
      <c r="L20" s="68">
        <f>IF($C$4="Attiecināmās izmaksas",IF('1a+c+n'!$Q20="A",'1a+c+n'!L20,0))</f>
        <v>0</v>
      </c>
      <c r="M20" s="121">
        <f>IF($C$4="Attiecināmās izmaksas",IF('1a+c+n'!$Q20="A",'1a+c+n'!M20,0))</f>
        <v>0</v>
      </c>
      <c r="N20" s="121">
        <f>IF($C$4="Attiecināmās izmaksas",IF('1a+c+n'!$Q20="A",'1a+c+n'!N20,0))</f>
        <v>0</v>
      </c>
      <c r="O20" s="121">
        <f>IF($C$4="Attiecināmās izmaksas",IF('1a+c+n'!$Q20="A",'1a+c+n'!O20,0))</f>
        <v>0</v>
      </c>
      <c r="P20" s="122">
        <f>IF($C$4="Attiecināmās izmaksas",IF('1a+c+n'!$Q20="A",'1a+c+n'!P20,0))</f>
        <v>0</v>
      </c>
    </row>
    <row r="21" spans="1:16" ht="20.399999999999999" x14ac:dyDescent="0.2">
      <c r="A21" s="53">
        <f>IF(P21=0,0,IF(COUNTBLANK(P21)=1,0,COUNTA($P$14:P21)))</f>
        <v>0</v>
      </c>
      <c r="B21" s="24" t="str">
        <f>IF($C$4="Attiecināmās izmaksas",IF('1a+c+n'!$Q21="A",'1a+c+n'!B21,0))</f>
        <v>03-00000</v>
      </c>
      <c r="C21" s="67" t="str">
        <f>IF($C$4="Attiecināmās izmaksas",IF('1a+c+n'!$Q21="A",'1a+c+n'!C21,0))</f>
        <v>Ieejas mezglu koka nojumju izveidošana</v>
      </c>
      <c r="D21" s="24" t="str">
        <f>IF($C$4="Attiecināmās izmaksas",IF('1a+c+n'!$Q21="A",'1a+c+n'!D21,0))</f>
        <v>gab</v>
      </c>
      <c r="E21" s="47"/>
      <c r="F21" s="68"/>
      <c r="G21" s="121"/>
      <c r="H21" s="121">
        <f>IF($C$4="Attiecināmās izmaksas",IF('1a+c+n'!$Q21="A",'1a+c+n'!H21,0))</f>
        <v>0</v>
      </c>
      <c r="I21" s="121"/>
      <c r="J21" s="121"/>
      <c r="K21" s="122">
        <f>IF($C$4="Attiecināmās izmaksas",IF('1a+c+n'!$Q21="A",'1a+c+n'!K21,0))</f>
        <v>0</v>
      </c>
      <c r="L21" s="68">
        <f>IF($C$4="Attiecināmās izmaksas",IF('1a+c+n'!$Q21="A",'1a+c+n'!L21,0))</f>
        <v>0</v>
      </c>
      <c r="M21" s="121">
        <f>IF($C$4="Attiecināmās izmaksas",IF('1a+c+n'!$Q21="A",'1a+c+n'!M21,0))</f>
        <v>0</v>
      </c>
      <c r="N21" s="121">
        <f>IF($C$4="Attiecināmās izmaksas",IF('1a+c+n'!$Q21="A",'1a+c+n'!N21,0))</f>
        <v>0</v>
      </c>
      <c r="O21" s="121">
        <f>IF($C$4="Attiecināmās izmaksas",IF('1a+c+n'!$Q21="A",'1a+c+n'!O21,0))</f>
        <v>0</v>
      </c>
      <c r="P21" s="122">
        <f>IF($C$4="Attiecināmās izmaksas",IF('1a+c+n'!$Q21="A",'1a+c+n'!P21,0))</f>
        <v>0</v>
      </c>
    </row>
    <row r="22" spans="1:16" ht="20.399999999999999" x14ac:dyDescent="0.2">
      <c r="A22" s="53">
        <f>IF(P22=0,0,IF(COUNTBLANK(P22)=1,0,COUNTA($P$14:P22)))</f>
        <v>0</v>
      </c>
      <c r="B22" s="24" t="str">
        <f>IF($C$4="Attiecināmās izmaksas",IF('1a+c+n'!$Q22="A",'1a+c+n'!B22,0))</f>
        <v>03-00000</v>
      </c>
      <c r="C22" s="67" t="str">
        <f>IF($C$4="Attiecināmās izmaksas",IF('1a+c+n'!$Q22="A",'1a+c+n'!C22,0))</f>
        <v>Elektrības pieslēgums ar skaitītāju uz būvniecības laiku</v>
      </c>
      <c r="D22" s="24" t="str">
        <f>IF($C$4="Attiecināmās izmaksas",IF('1a+c+n'!$Q22="A",'1a+c+n'!D22,0))</f>
        <v>gab</v>
      </c>
      <c r="E22" s="47"/>
      <c r="F22" s="68"/>
      <c r="G22" s="121"/>
      <c r="H22" s="121">
        <f>IF($C$4="Attiecināmās izmaksas",IF('1a+c+n'!$Q22="A",'1a+c+n'!H22,0))</f>
        <v>0</v>
      </c>
      <c r="I22" s="121"/>
      <c r="J22" s="121"/>
      <c r="K22" s="122">
        <f>IF($C$4="Attiecināmās izmaksas",IF('1a+c+n'!$Q22="A",'1a+c+n'!K22,0))</f>
        <v>0</v>
      </c>
      <c r="L22" s="68">
        <f>IF($C$4="Attiecināmās izmaksas",IF('1a+c+n'!$Q22="A",'1a+c+n'!L22,0))</f>
        <v>0</v>
      </c>
      <c r="M22" s="121">
        <f>IF($C$4="Attiecināmās izmaksas",IF('1a+c+n'!$Q22="A",'1a+c+n'!M22,0))</f>
        <v>0</v>
      </c>
      <c r="N22" s="121">
        <f>IF($C$4="Attiecināmās izmaksas",IF('1a+c+n'!$Q22="A",'1a+c+n'!N22,0))</f>
        <v>0</v>
      </c>
      <c r="O22" s="121">
        <f>IF($C$4="Attiecināmās izmaksas",IF('1a+c+n'!$Q22="A",'1a+c+n'!O22,0))</f>
        <v>0</v>
      </c>
      <c r="P22" s="122">
        <f>IF($C$4="Attiecināmās izmaksas",IF('1a+c+n'!$Q22="A",'1a+c+n'!P22,0))</f>
        <v>0</v>
      </c>
    </row>
    <row r="23" spans="1:16" ht="20.399999999999999" x14ac:dyDescent="0.2">
      <c r="A23" s="53">
        <f>IF(P23=0,0,IF(COUNTBLANK(P23)=1,0,COUNTA($P$14:P23)))</f>
        <v>0</v>
      </c>
      <c r="B23" s="24" t="str">
        <f>IF($C$4="Attiecināmās izmaksas",IF('1a+c+n'!$Q23="A",'1a+c+n'!B23,0))</f>
        <v>03-00000</v>
      </c>
      <c r="C23" s="67" t="str">
        <f>IF($C$4="Attiecināmās izmaksas",IF('1a+c+n'!$Q23="A",'1a+c+n'!C23,0))</f>
        <v>Ūdens pieslēgums ar skaitītāju uz būvniecības laiku</v>
      </c>
      <c r="D23" s="24" t="str">
        <f>IF($C$4="Attiecināmās izmaksas",IF('1a+c+n'!$Q23="A",'1a+c+n'!D23,0))</f>
        <v>gab</v>
      </c>
      <c r="E23" s="47"/>
      <c r="F23" s="68"/>
      <c r="G23" s="121"/>
      <c r="H23" s="121">
        <f>IF($C$4="Attiecināmās izmaksas",IF('1a+c+n'!$Q23="A",'1a+c+n'!H23,0))</f>
        <v>0</v>
      </c>
      <c r="I23" s="121"/>
      <c r="J23" s="121"/>
      <c r="K23" s="122">
        <f>IF($C$4="Attiecināmās izmaksas",IF('1a+c+n'!$Q23="A",'1a+c+n'!K23,0))</f>
        <v>0</v>
      </c>
      <c r="L23" s="68">
        <f>IF($C$4="Attiecināmās izmaksas",IF('1a+c+n'!$Q23="A",'1a+c+n'!L23,0))</f>
        <v>0</v>
      </c>
      <c r="M23" s="121">
        <f>IF($C$4="Attiecināmās izmaksas",IF('1a+c+n'!$Q23="A",'1a+c+n'!M23,0))</f>
        <v>0</v>
      </c>
      <c r="N23" s="121">
        <f>IF($C$4="Attiecināmās izmaksas",IF('1a+c+n'!$Q23="A",'1a+c+n'!N23,0))</f>
        <v>0</v>
      </c>
      <c r="O23" s="121">
        <f>IF($C$4="Attiecināmās izmaksas",IF('1a+c+n'!$Q23="A",'1a+c+n'!O23,0))</f>
        <v>0</v>
      </c>
      <c r="P23" s="122">
        <f>IF($C$4="Attiecināmās izmaksas",IF('1a+c+n'!$Q23="A",'1a+c+n'!P23,0))</f>
        <v>0</v>
      </c>
    </row>
    <row r="24" spans="1:16" ht="20.399999999999999" x14ac:dyDescent="0.2">
      <c r="A24" s="53">
        <f>IF(P24=0,0,IF(COUNTBLANK(P24)=1,0,COUNTA($P$14:P24)))</f>
        <v>0</v>
      </c>
      <c r="B24" s="24" t="str">
        <f>IF($C$4="Attiecināmās izmaksas",IF('1a+c+n'!$Q24="A",'1a+c+n'!B24,0))</f>
        <v>03-00000</v>
      </c>
      <c r="C24" s="67" t="str">
        <f>IF($C$4="Attiecināmās izmaksas",IF('1a+c+n'!$Q24="A",'1a+c+n'!C24,0))</f>
        <v>Būvtāfeles izveide un uzstādīšana</v>
      </c>
      <c r="D24" s="24" t="str">
        <f>IF($C$4="Attiecināmās izmaksas",IF('1a+c+n'!$Q24="A",'1a+c+n'!D24,0))</f>
        <v>gab</v>
      </c>
      <c r="E24" s="47"/>
      <c r="F24" s="68"/>
      <c r="G24" s="121"/>
      <c r="H24" s="121">
        <f>IF($C$4="Attiecināmās izmaksas",IF('1a+c+n'!$Q24="A",'1a+c+n'!H24,0))</f>
        <v>0</v>
      </c>
      <c r="I24" s="121"/>
      <c r="J24" s="121"/>
      <c r="K24" s="122">
        <f>IF($C$4="Attiecināmās izmaksas",IF('1a+c+n'!$Q24="A",'1a+c+n'!K24,0))</f>
        <v>0</v>
      </c>
      <c r="L24" s="68">
        <f>IF($C$4="Attiecināmās izmaksas",IF('1a+c+n'!$Q24="A",'1a+c+n'!L24,0))</f>
        <v>0</v>
      </c>
      <c r="M24" s="121">
        <f>IF($C$4="Attiecināmās izmaksas",IF('1a+c+n'!$Q24="A",'1a+c+n'!M24,0))</f>
        <v>0</v>
      </c>
      <c r="N24" s="121">
        <f>IF($C$4="Attiecināmās izmaksas",IF('1a+c+n'!$Q24="A",'1a+c+n'!N24,0))</f>
        <v>0</v>
      </c>
      <c r="O24" s="121">
        <f>IF($C$4="Attiecināmās izmaksas",IF('1a+c+n'!$Q24="A",'1a+c+n'!O24,0))</f>
        <v>0</v>
      </c>
      <c r="P24" s="122">
        <f>IF($C$4="Attiecināmās izmaksas",IF('1a+c+n'!$Q24="A",'1a+c+n'!P24,0))</f>
        <v>0</v>
      </c>
    </row>
    <row r="25" spans="1:16" ht="12" customHeight="1" thickBot="1" x14ac:dyDescent="0.25">
      <c r="A25" s="320" t="s">
        <v>62</v>
      </c>
      <c r="B25" s="321"/>
      <c r="C25" s="321"/>
      <c r="D25" s="321"/>
      <c r="E25" s="321"/>
      <c r="F25" s="321"/>
      <c r="G25" s="321"/>
      <c r="H25" s="321"/>
      <c r="I25" s="321"/>
      <c r="J25" s="321"/>
      <c r="K25" s="322"/>
      <c r="L25" s="132">
        <f>SUM(L14:L24)</f>
        <v>0</v>
      </c>
      <c r="M25" s="133">
        <f>SUM(M14:M24)</f>
        <v>0</v>
      </c>
      <c r="N25" s="133">
        <f>SUM(N14:N24)</f>
        <v>0</v>
      </c>
      <c r="O25" s="133">
        <f>SUM(O14:O24)</f>
        <v>0</v>
      </c>
      <c r="P25" s="134">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323" t="str">
        <f>'Kops n'!C35:H35</f>
        <v>Gundega Ābelīte 03.06.2024</v>
      </c>
      <c r="D28" s="323"/>
      <c r="E28" s="323"/>
      <c r="F28" s="323"/>
      <c r="G28" s="323"/>
      <c r="H28" s="323"/>
      <c r="I28" s="16"/>
      <c r="J28" s="16"/>
      <c r="K28" s="16"/>
      <c r="L28" s="16"/>
      <c r="M28" s="16"/>
      <c r="N28" s="16"/>
      <c r="O28" s="16"/>
      <c r="P28" s="16"/>
    </row>
    <row r="29" spans="1:16" x14ac:dyDescent="0.2">
      <c r="A29" s="16"/>
      <c r="B29" s="16"/>
      <c r="C29" s="249" t="s">
        <v>15</v>
      </c>
      <c r="D29" s="249"/>
      <c r="E29" s="249"/>
      <c r="F29" s="249"/>
      <c r="G29" s="249"/>
      <c r="H29" s="249"/>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68" t="str">
        <f>'Kops n'!A38:D38</f>
        <v>Tāme sastādīta 2024. gada 3. jūnijā</v>
      </c>
      <c r="B31" s="269"/>
      <c r="C31" s="269"/>
      <c r="D31" s="269"/>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323" t="str">
        <f>'Kops n'!C40:H40</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80" t="s">
        <v>16</v>
      </c>
      <c r="B36" s="43"/>
      <c r="C36" s="87" t="str">
        <f>'Kops n'!C43</f>
        <v>1-00180</v>
      </c>
      <c r="D36" s="43"/>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N9:O9"/>
    <mergeCell ref="D5:L5"/>
    <mergeCell ref="D6:L6"/>
    <mergeCell ref="D7:L7"/>
    <mergeCell ref="D8:L8"/>
    <mergeCell ref="C2:I2"/>
    <mergeCell ref="C3:I3"/>
    <mergeCell ref="C4:I4"/>
    <mergeCell ref="A9:F9"/>
    <mergeCell ref="J9:M9"/>
    <mergeCell ref="A31:D31"/>
    <mergeCell ref="C33:H33"/>
    <mergeCell ref="C34:H34"/>
    <mergeCell ref="C28:H28"/>
    <mergeCell ref="C29:H29"/>
    <mergeCell ref="F12:K12"/>
    <mergeCell ref="L12:P12"/>
    <mergeCell ref="A25:K25"/>
    <mergeCell ref="A12:A13"/>
    <mergeCell ref="B12:B13"/>
    <mergeCell ref="C12:C13"/>
    <mergeCell ref="D12:D13"/>
    <mergeCell ref="E12:E13"/>
  </mergeCells>
  <conditionalFormatting sqref="A25:K25">
    <cfRule type="containsText" dxfId="309" priority="2" operator="containsText" text="Tiešās izmaksas kopā, t. sk. darba devēja sociālais nodoklis __.__% ">
      <formula>NOT(ISERROR(SEARCH("Tiešās izmaksas kopā, t. sk. darba devēja sociālais nodoklis __.__% ",A25)))</formula>
    </cfRule>
  </conditionalFormatting>
  <conditionalFormatting sqref="D1 C2:I2">
    <cfRule type="cellIs" dxfId="308" priority="3" operator="equal">
      <formula>0</formula>
    </cfRule>
  </conditionalFormatting>
  <conditionalFormatting sqref="D5:L8 A14:P24 L25:P25 C28:H28 C33:H33 C36">
    <cfRule type="cellIs" dxfId="307"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37"/>
  <sheetViews>
    <sheetView topLeftCell="A11" workbookViewId="0">
      <selection activeCell="M40" sqref="M4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'1a+c+n'!D1</f>
        <v>1</v>
      </c>
      <c r="E1" s="22"/>
      <c r="F1" s="22"/>
      <c r="G1" s="22"/>
      <c r="H1" s="22"/>
      <c r="I1" s="22"/>
      <c r="J1" s="22"/>
      <c r="N1" s="26"/>
      <c r="O1" s="27"/>
      <c r="P1" s="28"/>
    </row>
    <row r="2" spans="1:16" x14ac:dyDescent="0.2">
      <c r="A2" s="29"/>
      <c r="B2" s="29"/>
      <c r="C2" s="335" t="str">
        <f>'1a+c+n'!C2:I2</f>
        <v>Būvlaukuma sagatavošana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'1a+c+n'!A9</f>
        <v>Tāme sastādīta  2024. gada tirgus cenās, pamatojoties uz DOP daļas rasējumiem</v>
      </c>
      <c r="B9" s="332"/>
      <c r="C9" s="332"/>
      <c r="D9" s="332"/>
      <c r="E9" s="332"/>
      <c r="F9" s="332"/>
      <c r="G9" s="31"/>
      <c r="H9" s="31"/>
      <c r="I9" s="31"/>
      <c r="J9" s="333" t="s">
        <v>45</v>
      </c>
      <c r="K9" s="333"/>
      <c r="L9" s="333"/>
      <c r="M9" s="333"/>
      <c r="N9" s="334">
        <f>P25</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izmaksas",IF('1a+c+n'!$Q14="C",'1a+c+n'!B14,0))</f>
        <v>0</v>
      </c>
      <c r="C14" s="65">
        <f>IF($C$4="citu pasākumu izmaksas",IF('1a+c+n'!$Q14="C",'1a+c+n'!C14,0))</f>
        <v>0</v>
      </c>
      <c r="D14" s="23">
        <f>IF($C$4="citu pasākumu izmaksas",IF('1a+c+n'!$Q14="C",'1a+c+n'!D14,0))</f>
        <v>0</v>
      </c>
      <c r="E14" s="46"/>
      <c r="F14" s="66"/>
      <c r="G14" s="119"/>
      <c r="H14" s="119">
        <f>IF($C$4="citu pasākumu izmaksas",IF('1a+c+n'!$Q14="C",'1a+c+n'!H14,0))</f>
        <v>0</v>
      </c>
      <c r="I14" s="119"/>
      <c r="J14" s="119"/>
      <c r="K14" s="120">
        <f>IF($C$4="citu pasākumu izmaksas",IF('1a+c+n'!$Q14="C",'1a+c+n'!K14,0))</f>
        <v>0</v>
      </c>
      <c r="L14" s="83">
        <f>IF($C$4="citu pasākumu izmaksas",IF('1a+c+n'!$Q14="C",'1a+c+n'!L14,0))</f>
        <v>0</v>
      </c>
      <c r="M14" s="119">
        <f>IF($C$4="citu pasākumu izmaksas",IF('1a+c+n'!$Q14="C",'1a+c+n'!M14,0))</f>
        <v>0</v>
      </c>
      <c r="N14" s="119">
        <f>IF($C$4="citu pasākumu izmaksas",IF('1a+c+n'!$Q14="C",'1a+c+n'!N14,0))</f>
        <v>0</v>
      </c>
      <c r="O14" s="119">
        <f>IF($C$4="citu pasākumu izmaksas",IF('1a+c+n'!$Q14="C",'1a+c+n'!O14,0))</f>
        <v>0</v>
      </c>
      <c r="P14" s="120">
        <f>IF($C$4="citu pasākumu izmaksas",IF('1a+c+n'!$Q14="C",'1a+c+n'!P14,0))</f>
        <v>0</v>
      </c>
    </row>
    <row r="15" spans="1:16" x14ac:dyDescent="0.2">
      <c r="A15" s="53">
        <f>IF(P15=0,0,IF(COUNTBLANK(P15)=1,0,COUNTA($P$14:P15)))</f>
        <v>0</v>
      </c>
      <c r="B15" s="24">
        <f>IF($C$4="citu pasākumu izmaksas",IF('1a+c+n'!$Q15="C",'1a+c+n'!B15,0))</f>
        <v>0</v>
      </c>
      <c r="C15" s="67">
        <f>IF($C$4="citu pasākumu izmaksas",IF('1a+c+n'!$Q15="C",'1a+c+n'!C15,0))</f>
        <v>0</v>
      </c>
      <c r="D15" s="24">
        <f>IF($C$4="citu pasākumu izmaksas",IF('1a+c+n'!$Q15="C",'1a+c+n'!D15,0))</f>
        <v>0</v>
      </c>
      <c r="E15" s="47"/>
      <c r="F15" s="68"/>
      <c r="G15" s="121"/>
      <c r="H15" s="121">
        <f>IF($C$4="citu pasākumu izmaksas",IF('1a+c+n'!$Q15="C",'1a+c+n'!H15,0))</f>
        <v>0</v>
      </c>
      <c r="I15" s="121"/>
      <c r="J15" s="121"/>
      <c r="K15" s="122">
        <f>IF($C$4="citu pasākumu izmaksas",IF('1a+c+n'!$Q15="C",'1a+c+n'!K15,0))</f>
        <v>0</v>
      </c>
      <c r="L15" s="84">
        <f>IF($C$4="citu pasākumu izmaksas",IF('1a+c+n'!$Q15="C",'1a+c+n'!L15,0))</f>
        <v>0</v>
      </c>
      <c r="M15" s="121">
        <f>IF($C$4="citu pasākumu izmaksas",IF('1a+c+n'!$Q15="C",'1a+c+n'!M15,0))</f>
        <v>0</v>
      </c>
      <c r="N15" s="121">
        <f>IF($C$4="citu pasākumu izmaksas",IF('1a+c+n'!$Q15="C",'1a+c+n'!N15,0))</f>
        <v>0</v>
      </c>
      <c r="O15" s="121">
        <f>IF($C$4="citu pasākumu izmaksas",IF('1a+c+n'!$Q15="C",'1a+c+n'!O15,0))</f>
        <v>0</v>
      </c>
      <c r="P15" s="122">
        <f>IF($C$4="citu pasākumu izmaksas",IF('1a+c+n'!$Q15="C",'1a+c+n'!P15,0))</f>
        <v>0</v>
      </c>
    </row>
    <row r="16" spans="1:16" x14ac:dyDescent="0.2">
      <c r="A16" s="53">
        <f>IF(P16=0,0,IF(COUNTBLANK(P16)=1,0,COUNTA($P$14:P16)))</f>
        <v>0</v>
      </c>
      <c r="B16" s="24">
        <f>IF($C$4="citu pasākumu izmaksas",IF('1a+c+n'!$Q16="C",'1a+c+n'!B16,0))</f>
        <v>0</v>
      </c>
      <c r="C16" s="67">
        <f>IF($C$4="citu pasākumu izmaksas",IF('1a+c+n'!$Q16="C",'1a+c+n'!C16,0))</f>
        <v>0</v>
      </c>
      <c r="D16" s="24">
        <f>IF($C$4="citu pasākumu izmaksas",IF('1a+c+n'!$Q16="C",'1a+c+n'!D16,0))</f>
        <v>0</v>
      </c>
      <c r="E16" s="47"/>
      <c r="F16" s="68"/>
      <c r="G16" s="121"/>
      <c r="H16" s="121">
        <f>IF($C$4="citu pasākumu izmaksas",IF('1a+c+n'!$Q16="C",'1a+c+n'!H16,0))</f>
        <v>0</v>
      </c>
      <c r="I16" s="121"/>
      <c r="J16" s="121"/>
      <c r="K16" s="122">
        <f>IF($C$4="citu pasākumu izmaksas",IF('1a+c+n'!$Q16="C",'1a+c+n'!K16,0))</f>
        <v>0</v>
      </c>
      <c r="L16" s="84">
        <f>IF($C$4="citu pasākumu izmaksas",IF('1a+c+n'!$Q16="C",'1a+c+n'!L16,0))</f>
        <v>0</v>
      </c>
      <c r="M16" s="121">
        <f>IF($C$4="citu pasākumu izmaksas",IF('1a+c+n'!$Q16="C",'1a+c+n'!M16,0))</f>
        <v>0</v>
      </c>
      <c r="N16" s="121">
        <f>IF($C$4="citu pasākumu izmaksas",IF('1a+c+n'!$Q16="C",'1a+c+n'!N16,0))</f>
        <v>0</v>
      </c>
      <c r="O16" s="121">
        <f>IF($C$4="citu pasākumu izmaksas",IF('1a+c+n'!$Q16="C",'1a+c+n'!O16,0))</f>
        <v>0</v>
      </c>
      <c r="P16" s="122">
        <f>IF($C$4="citu pasākumu izmaksas",IF('1a+c+n'!$Q16="C",'1a+c+n'!P16,0))</f>
        <v>0</v>
      </c>
    </row>
    <row r="17" spans="1:16" x14ac:dyDescent="0.2">
      <c r="A17" s="53">
        <f>IF(P17=0,0,IF(COUNTBLANK(P17)=1,0,COUNTA($P$14:P17)))</f>
        <v>0</v>
      </c>
      <c r="B17" s="24">
        <f>IF($C$4="citu pasākumu izmaksas",IF('1a+c+n'!$Q17="C",'1a+c+n'!B17,0))</f>
        <v>0</v>
      </c>
      <c r="C17" s="67">
        <f>IF($C$4="citu pasākumu izmaksas",IF('1a+c+n'!$Q17="C",'1a+c+n'!C17,0))</f>
        <v>0</v>
      </c>
      <c r="D17" s="24">
        <f>IF($C$4="citu pasākumu izmaksas",IF('1a+c+n'!$Q17="C",'1a+c+n'!D17,0))</f>
        <v>0</v>
      </c>
      <c r="E17" s="47"/>
      <c r="F17" s="68"/>
      <c r="G17" s="121"/>
      <c r="H17" s="121">
        <f>IF($C$4="citu pasākumu izmaksas",IF('1a+c+n'!$Q17="C",'1a+c+n'!H17,0))</f>
        <v>0</v>
      </c>
      <c r="I17" s="121"/>
      <c r="J17" s="121"/>
      <c r="K17" s="122">
        <f>IF($C$4="citu pasākumu izmaksas",IF('1a+c+n'!$Q17="C",'1a+c+n'!K17,0))</f>
        <v>0</v>
      </c>
      <c r="L17" s="84">
        <f>IF($C$4="citu pasākumu izmaksas",IF('1a+c+n'!$Q17="C",'1a+c+n'!L17,0))</f>
        <v>0</v>
      </c>
      <c r="M17" s="121">
        <f>IF($C$4="citu pasākumu izmaksas",IF('1a+c+n'!$Q17="C",'1a+c+n'!M17,0))</f>
        <v>0</v>
      </c>
      <c r="N17" s="121">
        <f>IF($C$4="citu pasākumu izmaksas",IF('1a+c+n'!$Q17="C",'1a+c+n'!N17,0))</f>
        <v>0</v>
      </c>
      <c r="O17" s="121">
        <f>IF($C$4="citu pasākumu izmaksas",IF('1a+c+n'!$Q17="C",'1a+c+n'!O17,0))</f>
        <v>0</v>
      </c>
      <c r="P17" s="122">
        <f>IF($C$4="citu pasākumu izmaksas",IF('1a+c+n'!$Q17="C",'1a+c+n'!P17,0))</f>
        <v>0</v>
      </c>
    </row>
    <row r="18" spans="1:16" x14ac:dyDescent="0.2">
      <c r="A18" s="53">
        <f>IF(P18=0,0,IF(COUNTBLANK(P18)=1,0,COUNTA($P$14:P18)))</f>
        <v>0</v>
      </c>
      <c r="B18" s="24">
        <f>IF($C$4="citu pasākumu izmaksas",IF('1a+c+n'!$Q18="C",'1a+c+n'!B18,0))</f>
        <v>0</v>
      </c>
      <c r="C18" s="67">
        <f>IF($C$4="citu pasākumu izmaksas",IF('1a+c+n'!$Q18="C",'1a+c+n'!C18,0))</f>
        <v>0</v>
      </c>
      <c r="D18" s="24">
        <f>IF($C$4="citu pasākumu izmaksas",IF('1a+c+n'!$Q18="C",'1a+c+n'!D18,0))</f>
        <v>0</v>
      </c>
      <c r="E18" s="47"/>
      <c r="F18" s="68"/>
      <c r="G18" s="121"/>
      <c r="H18" s="121">
        <f>IF($C$4="citu pasākumu izmaksas",IF('1a+c+n'!$Q18="C",'1a+c+n'!H18,0))</f>
        <v>0</v>
      </c>
      <c r="I18" s="121"/>
      <c r="J18" s="121"/>
      <c r="K18" s="122">
        <f>IF($C$4="citu pasākumu izmaksas",IF('1a+c+n'!$Q18="C",'1a+c+n'!K18,0))</f>
        <v>0</v>
      </c>
      <c r="L18" s="84">
        <f>IF($C$4="citu pasākumu izmaksas",IF('1a+c+n'!$Q18="C",'1a+c+n'!L18,0))</f>
        <v>0</v>
      </c>
      <c r="M18" s="121">
        <f>IF($C$4="citu pasākumu izmaksas",IF('1a+c+n'!$Q18="C",'1a+c+n'!M18,0))</f>
        <v>0</v>
      </c>
      <c r="N18" s="121">
        <f>IF($C$4="citu pasākumu izmaksas",IF('1a+c+n'!$Q18="C",'1a+c+n'!N18,0))</f>
        <v>0</v>
      </c>
      <c r="O18" s="121">
        <f>IF($C$4="citu pasākumu izmaksas",IF('1a+c+n'!$Q18="C",'1a+c+n'!O18,0))</f>
        <v>0</v>
      </c>
      <c r="P18" s="122">
        <f>IF($C$4="citu pasākumu izmaksas",IF('1a+c+n'!$Q18="C",'1a+c+n'!P18,0))</f>
        <v>0</v>
      </c>
    </row>
    <row r="19" spans="1:16" x14ac:dyDescent="0.2">
      <c r="A19" s="53">
        <f>IF(P19=0,0,IF(COUNTBLANK(P19)=1,0,COUNTA($P$14:P19)))</f>
        <v>0</v>
      </c>
      <c r="B19" s="24">
        <f>IF($C$4="citu pasākumu izmaksas",IF('1a+c+n'!$Q19="C",'1a+c+n'!B19,0))</f>
        <v>0</v>
      </c>
      <c r="C19" s="67">
        <f>IF($C$4="citu pasākumu izmaksas",IF('1a+c+n'!$Q19="C",'1a+c+n'!C19,0))</f>
        <v>0</v>
      </c>
      <c r="D19" s="24">
        <f>IF($C$4="citu pasākumu izmaksas",IF('1a+c+n'!$Q19="C",'1a+c+n'!D19,0))</f>
        <v>0</v>
      </c>
      <c r="E19" s="47"/>
      <c r="F19" s="68"/>
      <c r="G19" s="121"/>
      <c r="H19" s="121">
        <f>IF($C$4="citu pasākumu izmaksas",IF('1a+c+n'!$Q19="C",'1a+c+n'!H19,0))</f>
        <v>0</v>
      </c>
      <c r="I19" s="121"/>
      <c r="J19" s="121"/>
      <c r="K19" s="122">
        <f>IF($C$4="citu pasākumu izmaksas",IF('1a+c+n'!$Q19="C",'1a+c+n'!K19,0))</f>
        <v>0</v>
      </c>
      <c r="L19" s="84">
        <f>IF($C$4="citu pasākumu izmaksas",IF('1a+c+n'!$Q19="C",'1a+c+n'!L19,0))</f>
        <v>0</v>
      </c>
      <c r="M19" s="121">
        <f>IF($C$4="citu pasākumu izmaksas",IF('1a+c+n'!$Q19="C",'1a+c+n'!M19,0))</f>
        <v>0</v>
      </c>
      <c r="N19" s="121">
        <f>IF($C$4="citu pasākumu izmaksas",IF('1a+c+n'!$Q19="C",'1a+c+n'!N19,0))</f>
        <v>0</v>
      </c>
      <c r="O19" s="121">
        <f>IF($C$4="citu pasākumu izmaksas",IF('1a+c+n'!$Q19="C",'1a+c+n'!O19,0))</f>
        <v>0</v>
      </c>
      <c r="P19" s="122">
        <f>IF($C$4="citu pasākumu izmaksas",IF('1a+c+n'!$Q19="C",'1a+c+n'!P19,0))</f>
        <v>0</v>
      </c>
    </row>
    <row r="20" spans="1:16" x14ac:dyDescent="0.2">
      <c r="A20" s="53">
        <f>IF(P20=0,0,IF(COUNTBLANK(P20)=1,0,COUNTA($P$14:P20)))</f>
        <v>0</v>
      </c>
      <c r="B20" s="24">
        <f>IF($C$4="citu pasākumu izmaksas",IF('1a+c+n'!$Q20="C",'1a+c+n'!B20,0))</f>
        <v>0</v>
      </c>
      <c r="C20" s="67">
        <f>IF($C$4="citu pasākumu izmaksas",IF('1a+c+n'!$Q20="C",'1a+c+n'!C20,0))</f>
        <v>0</v>
      </c>
      <c r="D20" s="24">
        <f>IF($C$4="citu pasākumu izmaksas",IF('1a+c+n'!$Q20="C",'1a+c+n'!D20,0))</f>
        <v>0</v>
      </c>
      <c r="E20" s="47"/>
      <c r="F20" s="68"/>
      <c r="G20" s="121"/>
      <c r="H20" s="121">
        <f>IF($C$4="citu pasākumu izmaksas",IF('1a+c+n'!$Q20="C",'1a+c+n'!H20,0))</f>
        <v>0</v>
      </c>
      <c r="I20" s="121"/>
      <c r="J20" s="121"/>
      <c r="K20" s="122">
        <f>IF($C$4="citu pasākumu izmaksas",IF('1a+c+n'!$Q20="C",'1a+c+n'!K20,0))</f>
        <v>0</v>
      </c>
      <c r="L20" s="84">
        <f>IF($C$4="citu pasākumu izmaksas",IF('1a+c+n'!$Q20="C",'1a+c+n'!L20,0))</f>
        <v>0</v>
      </c>
      <c r="M20" s="121">
        <f>IF($C$4="citu pasākumu izmaksas",IF('1a+c+n'!$Q20="C",'1a+c+n'!M20,0))</f>
        <v>0</v>
      </c>
      <c r="N20" s="121">
        <f>IF($C$4="citu pasākumu izmaksas",IF('1a+c+n'!$Q20="C",'1a+c+n'!N20,0))</f>
        <v>0</v>
      </c>
      <c r="O20" s="121">
        <f>IF($C$4="citu pasākumu izmaksas",IF('1a+c+n'!$Q20="C",'1a+c+n'!O20,0))</f>
        <v>0</v>
      </c>
      <c r="P20" s="122">
        <f>IF($C$4="citu pasākumu izmaksas",IF('1a+c+n'!$Q20="C",'1a+c+n'!P20,0))</f>
        <v>0</v>
      </c>
    </row>
    <row r="21" spans="1:16" x14ac:dyDescent="0.2">
      <c r="A21" s="53">
        <f>IF(P21=0,0,IF(COUNTBLANK(P21)=1,0,COUNTA($P$14:P21)))</f>
        <v>0</v>
      </c>
      <c r="B21" s="24">
        <f>IF($C$4="citu pasākumu izmaksas",IF('1a+c+n'!$Q21="C",'1a+c+n'!B21,0))</f>
        <v>0</v>
      </c>
      <c r="C21" s="67">
        <f>IF($C$4="citu pasākumu izmaksas",IF('1a+c+n'!$Q21="C",'1a+c+n'!C21,0))</f>
        <v>0</v>
      </c>
      <c r="D21" s="24">
        <f>IF($C$4="citu pasākumu izmaksas",IF('1a+c+n'!$Q21="C",'1a+c+n'!D21,0))</f>
        <v>0</v>
      </c>
      <c r="E21" s="47"/>
      <c r="F21" s="68"/>
      <c r="G21" s="121"/>
      <c r="H21" s="121">
        <f>IF($C$4="citu pasākumu izmaksas",IF('1a+c+n'!$Q21="C",'1a+c+n'!H21,0))</f>
        <v>0</v>
      </c>
      <c r="I21" s="121"/>
      <c r="J21" s="121"/>
      <c r="K21" s="122">
        <f>IF($C$4="citu pasākumu izmaksas",IF('1a+c+n'!$Q21="C",'1a+c+n'!K21,0))</f>
        <v>0</v>
      </c>
      <c r="L21" s="84">
        <f>IF($C$4="citu pasākumu izmaksas",IF('1a+c+n'!$Q21="C",'1a+c+n'!L21,0))</f>
        <v>0</v>
      </c>
      <c r="M21" s="121">
        <f>IF($C$4="citu pasākumu izmaksas",IF('1a+c+n'!$Q21="C",'1a+c+n'!M21,0))</f>
        <v>0</v>
      </c>
      <c r="N21" s="121">
        <f>IF($C$4="citu pasākumu izmaksas",IF('1a+c+n'!$Q21="C",'1a+c+n'!N21,0))</f>
        <v>0</v>
      </c>
      <c r="O21" s="121">
        <f>IF($C$4="citu pasākumu izmaksas",IF('1a+c+n'!$Q21="C",'1a+c+n'!O21,0))</f>
        <v>0</v>
      </c>
      <c r="P21" s="122">
        <f>IF($C$4="citu pasākumu izmaksas",IF('1a+c+n'!$Q21="C",'1a+c+n'!P21,0))</f>
        <v>0</v>
      </c>
    </row>
    <row r="22" spans="1:16" x14ac:dyDescent="0.2">
      <c r="A22" s="53">
        <f>IF(P22=0,0,IF(COUNTBLANK(P22)=1,0,COUNTA($P$14:P22)))</f>
        <v>0</v>
      </c>
      <c r="B22" s="24">
        <f>IF($C$4="citu pasākumu izmaksas",IF('1a+c+n'!$Q22="C",'1a+c+n'!B22,0))</f>
        <v>0</v>
      </c>
      <c r="C22" s="67">
        <f>IF($C$4="citu pasākumu izmaksas",IF('1a+c+n'!$Q22="C",'1a+c+n'!C22,0))</f>
        <v>0</v>
      </c>
      <c r="D22" s="24">
        <f>IF($C$4="citu pasākumu izmaksas",IF('1a+c+n'!$Q22="C",'1a+c+n'!D22,0))</f>
        <v>0</v>
      </c>
      <c r="E22" s="47"/>
      <c r="F22" s="68"/>
      <c r="G22" s="121"/>
      <c r="H22" s="121">
        <f>IF($C$4="citu pasākumu izmaksas",IF('1a+c+n'!$Q22="C",'1a+c+n'!H22,0))</f>
        <v>0</v>
      </c>
      <c r="I22" s="121"/>
      <c r="J22" s="121"/>
      <c r="K22" s="122">
        <f>IF($C$4="citu pasākumu izmaksas",IF('1a+c+n'!$Q22="C",'1a+c+n'!K22,0))</f>
        <v>0</v>
      </c>
      <c r="L22" s="84">
        <f>IF($C$4="citu pasākumu izmaksas",IF('1a+c+n'!$Q22="C",'1a+c+n'!L22,0))</f>
        <v>0</v>
      </c>
      <c r="M22" s="121">
        <f>IF($C$4="citu pasākumu izmaksas",IF('1a+c+n'!$Q22="C",'1a+c+n'!M22,0))</f>
        <v>0</v>
      </c>
      <c r="N22" s="121">
        <f>IF($C$4="citu pasākumu izmaksas",IF('1a+c+n'!$Q22="C",'1a+c+n'!N22,0))</f>
        <v>0</v>
      </c>
      <c r="O22" s="121">
        <f>IF($C$4="citu pasākumu izmaksas",IF('1a+c+n'!$Q22="C",'1a+c+n'!O22,0))</f>
        <v>0</v>
      </c>
      <c r="P22" s="122">
        <f>IF($C$4="citu pasākumu izmaksas",IF('1a+c+n'!$Q22="C",'1a+c+n'!P22,0))</f>
        <v>0</v>
      </c>
    </row>
    <row r="23" spans="1:16" x14ac:dyDescent="0.2">
      <c r="A23" s="53">
        <f>IF(P23=0,0,IF(COUNTBLANK(P23)=1,0,COUNTA($P$14:P23)))</f>
        <v>0</v>
      </c>
      <c r="B23" s="24">
        <f>IF($C$4="citu pasākumu izmaksas",IF('1a+c+n'!$Q23="C",'1a+c+n'!B23,0))</f>
        <v>0</v>
      </c>
      <c r="C23" s="67">
        <f>IF($C$4="citu pasākumu izmaksas",IF('1a+c+n'!$Q23="C",'1a+c+n'!C23,0))</f>
        <v>0</v>
      </c>
      <c r="D23" s="24">
        <f>IF($C$4="citu pasākumu izmaksas",IF('1a+c+n'!$Q23="C",'1a+c+n'!D23,0))</f>
        <v>0</v>
      </c>
      <c r="E23" s="47"/>
      <c r="F23" s="68"/>
      <c r="G23" s="121"/>
      <c r="H23" s="121">
        <f>IF($C$4="citu pasākumu izmaksas",IF('1a+c+n'!$Q23="C",'1a+c+n'!H23,0))</f>
        <v>0</v>
      </c>
      <c r="I23" s="121"/>
      <c r="J23" s="121"/>
      <c r="K23" s="122">
        <f>IF($C$4="citu pasākumu izmaksas",IF('1a+c+n'!$Q23="C",'1a+c+n'!K23,0))</f>
        <v>0</v>
      </c>
      <c r="L23" s="84">
        <f>IF($C$4="citu pasākumu izmaksas",IF('1a+c+n'!$Q23="C",'1a+c+n'!L23,0))</f>
        <v>0</v>
      </c>
      <c r="M23" s="121">
        <f>IF($C$4="citu pasākumu izmaksas",IF('1a+c+n'!$Q23="C",'1a+c+n'!M23,0))</f>
        <v>0</v>
      </c>
      <c r="N23" s="121">
        <f>IF($C$4="citu pasākumu izmaksas",IF('1a+c+n'!$Q23="C",'1a+c+n'!N23,0))</f>
        <v>0</v>
      </c>
      <c r="O23" s="121">
        <f>IF($C$4="citu pasākumu izmaksas",IF('1a+c+n'!$Q23="C",'1a+c+n'!O23,0))</f>
        <v>0</v>
      </c>
      <c r="P23" s="122">
        <f>IF($C$4="citu pasākumu izmaksas",IF('1a+c+n'!$Q23="C",'1a+c+n'!P23,0))</f>
        <v>0</v>
      </c>
    </row>
    <row r="24" spans="1:16" ht="10.8" thickBot="1" x14ac:dyDescent="0.25">
      <c r="A24" s="53">
        <f>IF(P24=0,0,IF(COUNTBLANK(P24)=1,0,COUNTA($P$14:P24)))</f>
        <v>0</v>
      </c>
      <c r="B24" s="24">
        <f>IF($C$4="citu pasākumu izmaksas",IF('1a+c+n'!$Q24="C",'1a+c+n'!B24,0))</f>
        <v>0</v>
      </c>
      <c r="C24" s="67">
        <f>IF($C$4="citu pasākumu izmaksas",IF('1a+c+n'!$Q24="C",'1a+c+n'!C24,0))</f>
        <v>0</v>
      </c>
      <c r="D24" s="24">
        <f>IF($C$4="citu pasākumu izmaksas",IF('1a+c+n'!$Q24="C",'1a+c+n'!D24,0))</f>
        <v>0</v>
      </c>
      <c r="E24" s="47"/>
      <c r="F24" s="68"/>
      <c r="G24" s="121"/>
      <c r="H24" s="121">
        <f>IF($C$4="citu pasākumu izmaksas",IF('1a+c+n'!$Q24="C",'1a+c+n'!H24,0))</f>
        <v>0</v>
      </c>
      <c r="I24" s="121"/>
      <c r="J24" s="121"/>
      <c r="K24" s="122">
        <f>IF($C$4="citu pasākumu izmaksas",IF('1a+c+n'!$Q24="C",'1a+c+n'!K24,0))</f>
        <v>0</v>
      </c>
      <c r="L24" s="84">
        <f>IF($C$4="citu pasākumu izmaksas",IF('1a+c+n'!$Q24="C",'1a+c+n'!L24,0))</f>
        <v>0</v>
      </c>
      <c r="M24" s="121">
        <f>IF($C$4="citu pasākumu izmaksas",IF('1a+c+n'!$Q24="C",'1a+c+n'!M24,0))</f>
        <v>0</v>
      </c>
      <c r="N24" s="121">
        <f>IF($C$4="citu pasākumu izmaksas",IF('1a+c+n'!$Q24="C",'1a+c+n'!N24,0))</f>
        <v>0</v>
      </c>
      <c r="O24" s="121">
        <f>IF($C$4="citu pasākumu izmaksas",IF('1a+c+n'!$Q24="C",'1a+c+n'!O24,0))</f>
        <v>0</v>
      </c>
      <c r="P24" s="122">
        <f>IF($C$4="citu pasākumu izmaksas",IF('1a+c+n'!$Q24="C",'1a+c+n'!P24,0))</f>
        <v>0</v>
      </c>
    </row>
    <row r="25" spans="1:16" ht="12" customHeight="1" thickBot="1" x14ac:dyDescent="0.25">
      <c r="A25" s="320" t="s">
        <v>62</v>
      </c>
      <c r="B25" s="321"/>
      <c r="C25" s="321"/>
      <c r="D25" s="321"/>
      <c r="E25" s="321"/>
      <c r="F25" s="321"/>
      <c r="G25" s="321"/>
      <c r="H25" s="321"/>
      <c r="I25" s="321"/>
      <c r="J25" s="321"/>
      <c r="K25" s="322"/>
      <c r="L25" s="135">
        <f>SUM(L14:L24)</f>
        <v>0</v>
      </c>
      <c r="M25" s="136">
        <f>SUM(M14:M24)</f>
        <v>0</v>
      </c>
      <c r="N25" s="136">
        <f>SUM(N14:N24)</f>
        <v>0</v>
      </c>
      <c r="O25" s="136">
        <f>SUM(O14:O24)</f>
        <v>0</v>
      </c>
      <c r="P25" s="137">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323" t="str">
        <f>'Kops c'!C35:H35</f>
        <v>Gundega Ābelīte 03.06.2024</v>
      </c>
      <c r="D28" s="323"/>
      <c r="E28" s="323"/>
      <c r="F28" s="323"/>
      <c r="G28" s="323"/>
      <c r="H28" s="323"/>
      <c r="I28" s="16"/>
      <c r="J28" s="16"/>
      <c r="K28" s="16"/>
      <c r="L28" s="16"/>
      <c r="M28" s="16"/>
      <c r="N28" s="16"/>
      <c r="O28" s="16"/>
      <c r="P28" s="16"/>
    </row>
    <row r="29" spans="1:16" x14ac:dyDescent="0.2">
      <c r="A29" s="16"/>
      <c r="B29" s="16"/>
      <c r="C29" s="249" t="s">
        <v>15</v>
      </c>
      <c r="D29" s="249"/>
      <c r="E29" s="249"/>
      <c r="F29" s="249"/>
      <c r="G29" s="249"/>
      <c r="H29" s="249"/>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68" t="str">
        <f>'Kops n'!A38:D38</f>
        <v>Tāme sastādīta 2024. gada 3. jūnijā</v>
      </c>
      <c r="B31" s="269"/>
      <c r="C31" s="269"/>
      <c r="D31" s="269"/>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323" t="str">
        <f>'Kops c'!C40:H40</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80" t="s">
        <v>16</v>
      </c>
      <c r="B36" s="43"/>
      <c r="C36" s="87" t="str">
        <f>'Kops c'!C43</f>
        <v>1-00180</v>
      </c>
      <c r="D36" s="43"/>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4:H34"/>
    <mergeCell ref="L12:P12"/>
    <mergeCell ref="A25:K25"/>
    <mergeCell ref="C28:H28"/>
    <mergeCell ref="C29:H29"/>
    <mergeCell ref="A31:D31"/>
    <mergeCell ref="C33:H33"/>
  </mergeCells>
  <conditionalFormatting sqref="A25:K25">
    <cfRule type="containsText" dxfId="306"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305" priority="1" operator="equal">
      <formula>0</formula>
    </cfRule>
  </conditionalFormatting>
  <conditionalFormatting sqref="C2:I2 D5:L8 N9:O9 L25:P25 C28:H28 C33:H33 C36">
    <cfRule type="cellIs" dxfId="304"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P37"/>
  <sheetViews>
    <sheetView topLeftCell="A11" workbookViewId="0">
      <selection activeCell="P35" sqref="P3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'1a+c+n'!D1</f>
        <v>1</v>
      </c>
      <c r="E1" s="22"/>
      <c r="F1" s="22"/>
      <c r="G1" s="22"/>
      <c r="H1" s="22"/>
      <c r="I1" s="22"/>
      <c r="J1" s="22"/>
      <c r="N1" s="26"/>
      <c r="O1" s="27"/>
      <c r="P1" s="28"/>
    </row>
    <row r="2" spans="1:16" x14ac:dyDescent="0.2">
      <c r="A2" s="29"/>
      <c r="B2" s="29"/>
      <c r="C2" s="335" t="str">
        <f>'1a+c+n'!C2:I2</f>
        <v>Būvlaukuma sagatavošana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'1a+c+n'!A9</f>
        <v>Tāme sastādīta  2024. gada tirgus cenās, pamatojoties uz DOP daļas rasējumiem</v>
      </c>
      <c r="B9" s="332"/>
      <c r="C9" s="332"/>
      <c r="D9" s="332"/>
      <c r="E9" s="332"/>
      <c r="F9" s="332"/>
      <c r="G9" s="31"/>
      <c r="H9" s="31"/>
      <c r="I9" s="31"/>
      <c r="J9" s="333" t="s">
        <v>45</v>
      </c>
      <c r="K9" s="333"/>
      <c r="L9" s="333"/>
      <c r="M9" s="333"/>
      <c r="N9" s="334">
        <f>P25</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izmaksas",IF('1a+c+n'!$Q14="N",'1a+c+n'!B14,0))</f>
        <v>0</v>
      </c>
      <c r="C14" s="65">
        <f>IF($C$4="Neattiecināmās izmaksas",IF('1a+c+n'!$Q14="N",'1a+c+n'!C14,0))</f>
        <v>0</v>
      </c>
      <c r="D14" s="23">
        <f>IF($C$4="Neattiecināmās izmaksas",IF('1a+c+n'!$Q14="N",'1a+c+n'!D14,0))</f>
        <v>0</v>
      </c>
      <c r="E14" s="46"/>
      <c r="F14" s="66"/>
      <c r="G14" s="119"/>
      <c r="H14" s="119">
        <f>IF($C$4="Neattiecināmās izmaksas",IF('1a+c+n'!$Q14="N",'1a+c+n'!H14,0))</f>
        <v>0</v>
      </c>
      <c r="I14" s="119"/>
      <c r="J14" s="119"/>
      <c r="K14" s="120">
        <f>IF($C$4="Neattiecināmās izmaksas",IF('1a+c+n'!$Q14="N",'1a+c+n'!K14,0))</f>
        <v>0</v>
      </c>
      <c r="L14" s="83">
        <f>IF($C$4="Neattiecināmās izmaksas",IF('1a+c+n'!$Q14="N",'1a+c+n'!L14,0))</f>
        <v>0</v>
      </c>
      <c r="M14" s="119">
        <f>IF($C$4="Neattiecināmās izmaksas",IF('1a+c+n'!$Q14="N",'1a+c+n'!M14,0))</f>
        <v>0</v>
      </c>
      <c r="N14" s="119">
        <f>IF($C$4="Neattiecināmās izmaksas",IF('1a+c+n'!$Q14="N",'1a+c+n'!N14,0))</f>
        <v>0</v>
      </c>
      <c r="O14" s="119">
        <f>IF($C$4="Neattiecināmās izmaksas",IF('1a+c+n'!$Q14="N",'1a+c+n'!O14,0))</f>
        <v>0</v>
      </c>
      <c r="P14" s="120">
        <f>IF($C$4="Neattiecināmās izmaksas",IF('1a+c+n'!$Q14="N",'1a+c+n'!P14,0))</f>
        <v>0</v>
      </c>
    </row>
    <row r="15" spans="1:16" x14ac:dyDescent="0.2">
      <c r="A15" s="53">
        <f>IF(P15=0,0,IF(COUNTBLANK(P15)=1,0,COUNTA($P$14:P15)))</f>
        <v>0</v>
      </c>
      <c r="B15" s="24">
        <f>IF($C$4="Neattiecināmās izmaksas",IF('1a+c+n'!$Q15="N",'1a+c+n'!B15,0))</f>
        <v>0</v>
      </c>
      <c r="C15" s="67">
        <f>IF($C$4="Neattiecināmās izmaksas",IF('1a+c+n'!$Q15="N",'1a+c+n'!C15,0))</f>
        <v>0</v>
      </c>
      <c r="D15" s="24">
        <f>IF($C$4="Neattiecināmās izmaksas",IF('1a+c+n'!$Q15="N",'1a+c+n'!D15,0))</f>
        <v>0</v>
      </c>
      <c r="E15" s="47"/>
      <c r="F15" s="68"/>
      <c r="G15" s="121"/>
      <c r="H15" s="121">
        <f>IF($C$4="Neattiecināmās izmaksas",IF('1a+c+n'!$Q15="N",'1a+c+n'!H15,0))</f>
        <v>0</v>
      </c>
      <c r="I15" s="121"/>
      <c r="J15" s="121"/>
      <c r="K15" s="122">
        <f>IF($C$4="Neattiecināmās izmaksas",IF('1a+c+n'!$Q15="N",'1a+c+n'!K15,0))</f>
        <v>0</v>
      </c>
      <c r="L15" s="84">
        <f>IF($C$4="Neattiecināmās izmaksas",IF('1a+c+n'!$Q15="N",'1a+c+n'!L15,0))</f>
        <v>0</v>
      </c>
      <c r="M15" s="121">
        <f>IF($C$4="Neattiecināmās izmaksas",IF('1a+c+n'!$Q15="N",'1a+c+n'!M15,0))</f>
        <v>0</v>
      </c>
      <c r="N15" s="121">
        <f>IF($C$4="Neattiecināmās izmaksas",IF('1a+c+n'!$Q15="N",'1a+c+n'!N15,0))</f>
        <v>0</v>
      </c>
      <c r="O15" s="121">
        <f>IF($C$4="Neattiecināmās izmaksas",IF('1a+c+n'!$Q15="N",'1a+c+n'!O15,0))</f>
        <v>0</v>
      </c>
      <c r="P15" s="122">
        <f>IF($C$4="Neattiecināmās izmaksas",IF('1a+c+n'!$Q15="N",'1a+c+n'!P15,0))</f>
        <v>0</v>
      </c>
    </row>
    <row r="16" spans="1:16" x14ac:dyDescent="0.2">
      <c r="A16" s="53">
        <f>IF(P16=0,0,IF(COUNTBLANK(P16)=1,0,COUNTA($P$14:P16)))</f>
        <v>0</v>
      </c>
      <c r="B16" s="24">
        <f>IF($C$4="Neattiecināmās izmaksas",IF('1a+c+n'!$Q16="N",'1a+c+n'!B16,0))</f>
        <v>0</v>
      </c>
      <c r="C16" s="67">
        <f>IF($C$4="Neattiecināmās izmaksas",IF('1a+c+n'!$Q16="N",'1a+c+n'!C16,0))</f>
        <v>0</v>
      </c>
      <c r="D16" s="24">
        <f>IF($C$4="Neattiecināmās izmaksas",IF('1a+c+n'!$Q16="N",'1a+c+n'!D16,0))</f>
        <v>0</v>
      </c>
      <c r="E16" s="47"/>
      <c r="F16" s="68"/>
      <c r="G16" s="121"/>
      <c r="H16" s="121">
        <f>IF($C$4="Neattiecināmās izmaksas",IF('1a+c+n'!$Q16="N",'1a+c+n'!H16,0))</f>
        <v>0</v>
      </c>
      <c r="I16" s="121"/>
      <c r="J16" s="121"/>
      <c r="K16" s="122">
        <f>IF($C$4="Neattiecināmās izmaksas",IF('1a+c+n'!$Q16="N",'1a+c+n'!K16,0))</f>
        <v>0</v>
      </c>
      <c r="L16" s="84">
        <f>IF($C$4="Neattiecināmās izmaksas",IF('1a+c+n'!$Q16="N",'1a+c+n'!L16,0))</f>
        <v>0</v>
      </c>
      <c r="M16" s="121">
        <f>IF($C$4="Neattiecināmās izmaksas",IF('1a+c+n'!$Q16="N",'1a+c+n'!M16,0))</f>
        <v>0</v>
      </c>
      <c r="N16" s="121">
        <f>IF($C$4="Neattiecināmās izmaksas",IF('1a+c+n'!$Q16="N",'1a+c+n'!N16,0))</f>
        <v>0</v>
      </c>
      <c r="O16" s="121">
        <f>IF($C$4="Neattiecināmās izmaksas",IF('1a+c+n'!$Q16="N",'1a+c+n'!O16,0))</f>
        <v>0</v>
      </c>
      <c r="P16" s="122">
        <f>IF($C$4="Neattiecināmās izmaksas",IF('1a+c+n'!$Q16="N",'1a+c+n'!P16,0))</f>
        <v>0</v>
      </c>
    </row>
    <row r="17" spans="1:16" x14ac:dyDescent="0.2">
      <c r="A17" s="53">
        <f>IF(P17=0,0,IF(COUNTBLANK(P17)=1,0,COUNTA($P$14:P17)))</f>
        <v>0</v>
      </c>
      <c r="B17" s="24">
        <f>IF($C$4="Neattiecināmās izmaksas",IF('1a+c+n'!$Q17="N",'1a+c+n'!B17,0))</f>
        <v>0</v>
      </c>
      <c r="C17" s="67">
        <f>IF($C$4="Neattiecināmās izmaksas",IF('1a+c+n'!$Q17="N",'1a+c+n'!C17,0))</f>
        <v>0</v>
      </c>
      <c r="D17" s="24">
        <f>IF($C$4="Neattiecināmās izmaksas",IF('1a+c+n'!$Q17="N",'1a+c+n'!D17,0))</f>
        <v>0</v>
      </c>
      <c r="E17" s="47"/>
      <c r="F17" s="68"/>
      <c r="G17" s="121"/>
      <c r="H17" s="121">
        <f>IF($C$4="Neattiecināmās izmaksas",IF('1a+c+n'!$Q17="N",'1a+c+n'!H17,0))</f>
        <v>0</v>
      </c>
      <c r="I17" s="121"/>
      <c r="J17" s="121"/>
      <c r="K17" s="122">
        <f>IF($C$4="Neattiecināmās izmaksas",IF('1a+c+n'!$Q17="N",'1a+c+n'!K17,0))</f>
        <v>0</v>
      </c>
      <c r="L17" s="84">
        <f>IF($C$4="Neattiecināmās izmaksas",IF('1a+c+n'!$Q17="N",'1a+c+n'!L17,0))</f>
        <v>0</v>
      </c>
      <c r="M17" s="121">
        <f>IF($C$4="Neattiecināmās izmaksas",IF('1a+c+n'!$Q17="N",'1a+c+n'!M17,0))</f>
        <v>0</v>
      </c>
      <c r="N17" s="121">
        <f>IF($C$4="Neattiecināmās izmaksas",IF('1a+c+n'!$Q17="N",'1a+c+n'!N17,0))</f>
        <v>0</v>
      </c>
      <c r="O17" s="121">
        <f>IF($C$4="Neattiecināmās izmaksas",IF('1a+c+n'!$Q17="N",'1a+c+n'!O17,0))</f>
        <v>0</v>
      </c>
      <c r="P17" s="122">
        <f>IF($C$4="Neattiecināmās izmaksas",IF('1a+c+n'!$Q17="N",'1a+c+n'!P17,0))</f>
        <v>0</v>
      </c>
    </row>
    <row r="18" spans="1:16" x14ac:dyDescent="0.2">
      <c r="A18" s="53">
        <f>IF(P18=0,0,IF(COUNTBLANK(P18)=1,0,COUNTA($P$14:P18)))</f>
        <v>0</v>
      </c>
      <c r="B18" s="24">
        <f>IF($C$4="Neattiecināmās izmaksas",IF('1a+c+n'!$Q18="N",'1a+c+n'!B18,0))</f>
        <v>0</v>
      </c>
      <c r="C18" s="67">
        <f>IF($C$4="Neattiecināmās izmaksas",IF('1a+c+n'!$Q18="N",'1a+c+n'!C18,0))</f>
        <v>0</v>
      </c>
      <c r="D18" s="24">
        <f>IF($C$4="Neattiecināmās izmaksas",IF('1a+c+n'!$Q18="N",'1a+c+n'!D18,0))</f>
        <v>0</v>
      </c>
      <c r="E18" s="47"/>
      <c r="F18" s="68"/>
      <c r="G18" s="121"/>
      <c r="H18" s="121">
        <f>IF($C$4="Neattiecināmās izmaksas",IF('1a+c+n'!$Q18="N",'1a+c+n'!H18,0))</f>
        <v>0</v>
      </c>
      <c r="I18" s="121"/>
      <c r="J18" s="121"/>
      <c r="K18" s="122">
        <f>IF($C$4="Neattiecināmās izmaksas",IF('1a+c+n'!$Q18="N",'1a+c+n'!K18,0))</f>
        <v>0</v>
      </c>
      <c r="L18" s="84">
        <f>IF($C$4="Neattiecināmās izmaksas",IF('1a+c+n'!$Q18="N",'1a+c+n'!L18,0))</f>
        <v>0</v>
      </c>
      <c r="M18" s="121">
        <f>IF($C$4="Neattiecināmās izmaksas",IF('1a+c+n'!$Q18="N",'1a+c+n'!M18,0))</f>
        <v>0</v>
      </c>
      <c r="N18" s="121">
        <f>IF($C$4="Neattiecināmās izmaksas",IF('1a+c+n'!$Q18="N",'1a+c+n'!N18,0))</f>
        <v>0</v>
      </c>
      <c r="O18" s="121">
        <f>IF($C$4="Neattiecināmās izmaksas",IF('1a+c+n'!$Q18="N",'1a+c+n'!O18,0))</f>
        <v>0</v>
      </c>
      <c r="P18" s="122">
        <f>IF($C$4="Neattiecināmās izmaksas",IF('1a+c+n'!$Q18="N",'1a+c+n'!P18,0))</f>
        <v>0</v>
      </c>
    </row>
    <row r="19" spans="1:16" x14ac:dyDescent="0.2">
      <c r="A19" s="53">
        <f>IF(P19=0,0,IF(COUNTBLANK(P19)=1,0,COUNTA($P$14:P19)))</f>
        <v>0</v>
      </c>
      <c r="B19" s="24">
        <f>IF($C$4="Neattiecināmās izmaksas",IF('1a+c+n'!$Q19="N",'1a+c+n'!B19,0))</f>
        <v>0</v>
      </c>
      <c r="C19" s="67">
        <f>IF($C$4="Neattiecināmās izmaksas",IF('1a+c+n'!$Q19="N",'1a+c+n'!C19,0))</f>
        <v>0</v>
      </c>
      <c r="D19" s="24">
        <f>IF($C$4="Neattiecināmās izmaksas",IF('1a+c+n'!$Q19="N",'1a+c+n'!D19,0))</f>
        <v>0</v>
      </c>
      <c r="E19" s="47"/>
      <c r="F19" s="68"/>
      <c r="G19" s="121"/>
      <c r="H19" s="121">
        <f>IF($C$4="Neattiecināmās izmaksas",IF('1a+c+n'!$Q19="N",'1a+c+n'!H19,0))</f>
        <v>0</v>
      </c>
      <c r="I19" s="121"/>
      <c r="J19" s="121"/>
      <c r="K19" s="122">
        <f>IF($C$4="Neattiecināmās izmaksas",IF('1a+c+n'!$Q19="N",'1a+c+n'!K19,0))</f>
        <v>0</v>
      </c>
      <c r="L19" s="84">
        <f>IF($C$4="Neattiecināmās izmaksas",IF('1a+c+n'!$Q19="N",'1a+c+n'!L19,0))</f>
        <v>0</v>
      </c>
      <c r="M19" s="121">
        <f>IF($C$4="Neattiecināmās izmaksas",IF('1a+c+n'!$Q19="N",'1a+c+n'!M19,0))</f>
        <v>0</v>
      </c>
      <c r="N19" s="121">
        <f>IF($C$4="Neattiecināmās izmaksas",IF('1a+c+n'!$Q19="N",'1a+c+n'!N19,0))</f>
        <v>0</v>
      </c>
      <c r="O19" s="121">
        <f>IF($C$4="Neattiecināmās izmaksas",IF('1a+c+n'!$Q19="N",'1a+c+n'!O19,0))</f>
        <v>0</v>
      </c>
      <c r="P19" s="122">
        <f>IF($C$4="Neattiecināmās izmaksas",IF('1a+c+n'!$Q19="N",'1a+c+n'!P19,0))</f>
        <v>0</v>
      </c>
    </row>
    <row r="20" spans="1:16" x14ac:dyDescent="0.2">
      <c r="A20" s="53">
        <f>IF(P20=0,0,IF(COUNTBLANK(P20)=1,0,COUNTA($P$14:P20)))</f>
        <v>0</v>
      </c>
      <c r="B20" s="24">
        <f>IF($C$4="Neattiecināmās izmaksas",IF('1a+c+n'!$Q20="N",'1a+c+n'!B20,0))</f>
        <v>0</v>
      </c>
      <c r="C20" s="67">
        <f>IF($C$4="Neattiecināmās izmaksas",IF('1a+c+n'!$Q20="N",'1a+c+n'!C20,0))</f>
        <v>0</v>
      </c>
      <c r="D20" s="24">
        <f>IF($C$4="Neattiecināmās izmaksas",IF('1a+c+n'!$Q20="N",'1a+c+n'!D20,0))</f>
        <v>0</v>
      </c>
      <c r="E20" s="47"/>
      <c r="F20" s="68"/>
      <c r="G20" s="121"/>
      <c r="H20" s="121">
        <f>IF($C$4="Neattiecināmās izmaksas",IF('1a+c+n'!$Q20="N",'1a+c+n'!H20,0))</f>
        <v>0</v>
      </c>
      <c r="I20" s="121"/>
      <c r="J20" s="121"/>
      <c r="K20" s="122">
        <f>IF($C$4="Neattiecināmās izmaksas",IF('1a+c+n'!$Q20="N",'1a+c+n'!K20,0))</f>
        <v>0</v>
      </c>
      <c r="L20" s="84">
        <f>IF($C$4="Neattiecināmās izmaksas",IF('1a+c+n'!$Q20="N",'1a+c+n'!L20,0))</f>
        <v>0</v>
      </c>
      <c r="M20" s="121">
        <f>IF($C$4="Neattiecināmās izmaksas",IF('1a+c+n'!$Q20="N",'1a+c+n'!M20,0))</f>
        <v>0</v>
      </c>
      <c r="N20" s="121">
        <f>IF($C$4="Neattiecināmās izmaksas",IF('1a+c+n'!$Q20="N",'1a+c+n'!N20,0))</f>
        <v>0</v>
      </c>
      <c r="O20" s="121">
        <f>IF($C$4="Neattiecināmās izmaksas",IF('1a+c+n'!$Q20="N",'1a+c+n'!O20,0))</f>
        <v>0</v>
      </c>
      <c r="P20" s="122">
        <f>IF($C$4="Neattiecināmās izmaksas",IF('1a+c+n'!$Q20="N",'1a+c+n'!P20,0))</f>
        <v>0</v>
      </c>
    </row>
    <row r="21" spans="1:16" x14ac:dyDescent="0.2">
      <c r="A21" s="53">
        <f>IF(P21=0,0,IF(COUNTBLANK(P21)=1,0,COUNTA($P$14:P21)))</f>
        <v>0</v>
      </c>
      <c r="B21" s="24">
        <f>IF($C$4="Neattiecināmās izmaksas",IF('1a+c+n'!$Q21="N",'1a+c+n'!B21,0))</f>
        <v>0</v>
      </c>
      <c r="C21" s="67">
        <f>IF($C$4="Neattiecināmās izmaksas",IF('1a+c+n'!$Q21="N",'1a+c+n'!C21,0))</f>
        <v>0</v>
      </c>
      <c r="D21" s="24">
        <f>IF($C$4="Neattiecināmās izmaksas",IF('1a+c+n'!$Q21="N",'1a+c+n'!D21,0))</f>
        <v>0</v>
      </c>
      <c r="E21" s="47"/>
      <c r="F21" s="68"/>
      <c r="G21" s="121"/>
      <c r="H21" s="121">
        <f>IF($C$4="Neattiecināmās izmaksas",IF('1a+c+n'!$Q21="N",'1a+c+n'!H21,0))</f>
        <v>0</v>
      </c>
      <c r="I21" s="121"/>
      <c r="J21" s="121"/>
      <c r="K21" s="122">
        <f>IF($C$4="Neattiecināmās izmaksas",IF('1a+c+n'!$Q21="N",'1a+c+n'!K21,0))</f>
        <v>0</v>
      </c>
      <c r="L21" s="84">
        <f>IF($C$4="Neattiecināmās izmaksas",IF('1a+c+n'!$Q21="N",'1a+c+n'!L21,0))</f>
        <v>0</v>
      </c>
      <c r="M21" s="121">
        <f>IF($C$4="Neattiecināmās izmaksas",IF('1a+c+n'!$Q21="N",'1a+c+n'!M21,0))</f>
        <v>0</v>
      </c>
      <c r="N21" s="121">
        <f>IF($C$4="Neattiecināmās izmaksas",IF('1a+c+n'!$Q21="N",'1a+c+n'!N21,0))</f>
        <v>0</v>
      </c>
      <c r="O21" s="121">
        <f>IF($C$4="Neattiecināmās izmaksas",IF('1a+c+n'!$Q21="N",'1a+c+n'!O21,0))</f>
        <v>0</v>
      </c>
      <c r="P21" s="122">
        <f>IF($C$4="Neattiecināmās izmaksas",IF('1a+c+n'!$Q21="N",'1a+c+n'!P21,0))</f>
        <v>0</v>
      </c>
    </row>
    <row r="22" spans="1:16" x14ac:dyDescent="0.2">
      <c r="A22" s="53">
        <f>IF(P22=0,0,IF(COUNTBLANK(P22)=1,0,COUNTA($P$14:P22)))</f>
        <v>0</v>
      </c>
      <c r="B22" s="24">
        <f>IF($C$4="Neattiecināmās izmaksas",IF('1a+c+n'!$Q22="N",'1a+c+n'!B22,0))</f>
        <v>0</v>
      </c>
      <c r="C22" s="67">
        <f>IF($C$4="Neattiecināmās izmaksas",IF('1a+c+n'!$Q22="N",'1a+c+n'!C22,0))</f>
        <v>0</v>
      </c>
      <c r="D22" s="24">
        <f>IF($C$4="Neattiecināmās izmaksas",IF('1a+c+n'!$Q22="N",'1a+c+n'!D22,0))</f>
        <v>0</v>
      </c>
      <c r="E22" s="47"/>
      <c r="F22" s="68"/>
      <c r="G22" s="121"/>
      <c r="H22" s="121">
        <f>IF($C$4="Neattiecināmās izmaksas",IF('1a+c+n'!$Q22="N",'1a+c+n'!H22,0))</f>
        <v>0</v>
      </c>
      <c r="I22" s="121"/>
      <c r="J22" s="121"/>
      <c r="K22" s="122">
        <f>IF($C$4="Neattiecināmās izmaksas",IF('1a+c+n'!$Q22="N",'1a+c+n'!K22,0))</f>
        <v>0</v>
      </c>
      <c r="L22" s="84">
        <f>IF($C$4="Neattiecināmās izmaksas",IF('1a+c+n'!$Q22="N",'1a+c+n'!L22,0))</f>
        <v>0</v>
      </c>
      <c r="M22" s="121">
        <f>IF($C$4="Neattiecināmās izmaksas",IF('1a+c+n'!$Q22="N",'1a+c+n'!M22,0))</f>
        <v>0</v>
      </c>
      <c r="N22" s="121">
        <f>IF($C$4="Neattiecināmās izmaksas",IF('1a+c+n'!$Q22="N",'1a+c+n'!N22,0))</f>
        <v>0</v>
      </c>
      <c r="O22" s="121">
        <f>IF($C$4="Neattiecināmās izmaksas",IF('1a+c+n'!$Q22="N",'1a+c+n'!O22,0))</f>
        <v>0</v>
      </c>
      <c r="P22" s="122">
        <f>IF($C$4="Neattiecināmās izmaksas",IF('1a+c+n'!$Q22="N",'1a+c+n'!P22,0))</f>
        <v>0</v>
      </c>
    </row>
    <row r="23" spans="1:16" x14ac:dyDescent="0.2">
      <c r="A23" s="53">
        <f>IF(P23=0,0,IF(COUNTBLANK(P23)=1,0,COUNTA($P$14:P23)))</f>
        <v>0</v>
      </c>
      <c r="B23" s="24">
        <f>IF($C$4="Neattiecināmās izmaksas",IF('1a+c+n'!$Q23="N",'1a+c+n'!B23,0))</f>
        <v>0</v>
      </c>
      <c r="C23" s="67">
        <f>IF($C$4="Neattiecināmās izmaksas",IF('1a+c+n'!$Q23="N",'1a+c+n'!C23,0))</f>
        <v>0</v>
      </c>
      <c r="D23" s="24">
        <f>IF($C$4="Neattiecināmās izmaksas",IF('1a+c+n'!$Q23="N",'1a+c+n'!D23,0))</f>
        <v>0</v>
      </c>
      <c r="E23" s="47"/>
      <c r="F23" s="68"/>
      <c r="G23" s="121"/>
      <c r="H23" s="121">
        <f>IF($C$4="Neattiecināmās izmaksas",IF('1a+c+n'!$Q23="N",'1a+c+n'!H23,0))</f>
        <v>0</v>
      </c>
      <c r="I23" s="121"/>
      <c r="J23" s="121"/>
      <c r="K23" s="122">
        <f>IF($C$4="Neattiecināmās izmaksas",IF('1a+c+n'!$Q23="N",'1a+c+n'!K23,0))</f>
        <v>0</v>
      </c>
      <c r="L23" s="84">
        <f>IF($C$4="Neattiecināmās izmaksas",IF('1a+c+n'!$Q23="N",'1a+c+n'!L23,0))</f>
        <v>0</v>
      </c>
      <c r="M23" s="121">
        <f>IF($C$4="Neattiecināmās izmaksas",IF('1a+c+n'!$Q23="N",'1a+c+n'!M23,0))</f>
        <v>0</v>
      </c>
      <c r="N23" s="121">
        <f>IF($C$4="Neattiecināmās izmaksas",IF('1a+c+n'!$Q23="N",'1a+c+n'!N23,0))</f>
        <v>0</v>
      </c>
      <c r="O23" s="121">
        <f>IF($C$4="Neattiecināmās izmaksas",IF('1a+c+n'!$Q23="N",'1a+c+n'!O23,0))</f>
        <v>0</v>
      </c>
      <c r="P23" s="122">
        <f>IF($C$4="Neattiecināmās izmaksas",IF('1a+c+n'!$Q23="N",'1a+c+n'!P23,0))</f>
        <v>0</v>
      </c>
    </row>
    <row r="24" spans="1:16" ht="10.8" thickBot="1" x14ac:dyDescent="0.25">
      <c r="A24" s="53">
        <f>IF(P24=0,0,IF(COUNTBLANK(P24)=1,0,COUNTA($P$14:P24)))</f>
        <v>0</v>
      </c>
      <c r="B24" s="24">
        <f>IF($C$4="Neattiecināmās izmaksas",IF('1a+c+n'!$Q24="N",'1a+c+n'!B24,0))</f>
        <v>0</v>
      </c>
      <c r="C24" s="67">
        <f>IF($C$4="Neattiecināmās izmaksas",IF('1a+c+n'!$Q24="N",'1a+c+n'!C24,0))</f>
        <v>0</v>
      </c>
      <c r="D24" s="24">
        <f>IF($C$4="Neattiecināmās izmaksas",IF('1a+c+n'!$Q24="N",'1a+c+n'!D24,0))</f>
        <v>0</v>
      </c>
      <c r="E24" s="47"/>
      <c r="F24" s="68"/>
      <c r="G24" s="121"/>
      <c r="H24" s="121">
        <f>IF($C$4="Neattiecināmās izmaksas",IF('1a+c+n'!$Q24="N",'1a+c+n'!H24,0))</f>
        <v>0</v>
      </c>
      <c r="I24" s="121"/>
      <c r="J24" s="121"/>
      <c r="K24" s="122">
        <f>IF($C$4="Neattiecināmās izmaksas",IF('1a+c+n'!$Q24="N",'1a+c+n'!K24,0))</f>
        <v>0</v>
      </c>
      <c r="L24" s="84">
        <f>IF($C$4="Neattiecināmās izmaksas",IF('1a+c+n'!$Q24="N",'1a+c+n'!L24,0))</f>
        <v>0</v>
      </c>
      <c r="M24" s="121">
        <f>IF($C$4="Neattiecināmās izmaksas",IF('1a+c+n'!$Q24="N",'1a+c+n'!M24,0))</f>
        <v>0</v>
      </c>
      <c r="N24" s="121">
        <f>IF($C$4="Neattiecināmās izmaksas",IF('1a+c+n'!$Q24="N",'1a+c+n'!N24,0))</f>
        <v>0</v>
      </c>
      <c r="O24" s="121">
        <f>IF($C$4="Neattiecināmās izmaksas",IF('1a+c+n'!$Q24="N",'1a+c+n'!O24,0))</f>
        <v>0</v>
      </c>
      <c r="P24" s="122">
        <f>IF($C$4="Neattiecināmās izmaksas",IF('1a+c+n'!$Q24="N",'1a+c+n'!P24,0))</f>
        <v>0</v>
      </c>
    </row>
    <row r="25" spans="1:16" ht="12" customHeight="1" thickBot="1" x14ac:dyDescent="0.25">
      <c r="A25" s="320" t="s">
        <v>62</v>
      </c>
      <c r="B25" s="321"/>
      <c r="C25" s="321"/>
      <c r="D25" s="321"/>
      <c r="E25" s="321"/>
      <c r="F25" s="321"/>
      <c r="G25" s="321"/>
      <c r="H25" s="321"/>
      <c r="I25" s="321"/>
      <c r="J25" s="321"/>
      <c r="K25" s="322"/>
      <c r="L25" s="135">
        <f>SUM(L14:L24)</f>
        <v>0</v>
      </c>
      <c r="M25" s="136">
        <f>SUM(M14:M24)</f>
        <v>0</v>
      </c>
      <c r="N25" s="136">
        <f>SUM(N14:N24)</f>
        <v>0</v>
      </c>
      <c r="O25" s="136">
        <f>SUM(O14:O24)</f>
        <v>0</v>
      </c>
      <c r="P25" s="137">
        <f>SUM(P14:P24)</f>
        <v>0</v>
      </c>
    </row>
    <row r="26" spans="1:16" x14ac:dyDescent="0.2">
      <c r="A26" s="16"/>
      <c r="B26" s="16"/>
      <c r="C26" s="16"/>
      <c r="D26" s="16"/>
      <c r="E26" s="16"/>
      <c r="F26" s="16"/>
      <c r="G26" s="16"/>
      <c r="H26" s="16"/>
      <c r="I26" s="16"/>
      <c r="J26" s="16"/>
      <c r="K26" s="16"/>
      <c r="L26" s="16"/>
      <c r="M26" s="16"/>
      <c r="N26" s="16"/>
      <c r="O26" s="16"/>
      <c r="P26" s="16"/>
    </row>
    <row r="27" spans="1:16" x14ac:dyDescent="0.2">
      <c r="A27" s="16"/>
      <c r="B27" s="16"/>
      <c r="C27" s="16"/>
      <c r="D27" s="16"/>
      <c r="E27" s="16"/>
      <c r="F27" s="16"/>
      <c r="G27" s="16"/>
      <c r="H27" s="16"/>
      <c r="I27" s="16"/>
      <c r="J27" s="16"/>
      <c r="K27" s="16"/>
      <c r="L27" s="16"/>
      <c r="M27" s="16"/>
      <c r="N27" s="16"/>
      <c r="O27" s="16"/>
      <c r="P27" s="16"/>
    </row>
    <row r="28" spans="1:16" x14ac:dyDescent="0.2">
      <c r="A28" s="1" t="s">
        <v>14</v>
      </c>
      <c r="B28" s="16"/>
      <c r="C28" s="323" t="str">
        <f>'Kops n'!C35:H35</f>
        <v>Gundega Ābelīte 03.06.2024</v>
      </c>
      <c r="D28" s="323"/>
      <c r="E28" s="323"/>
      <c r="F28" s="323"/>
      <c r="G28" s="323"/>
      <c r="H28" s="323"/>
      <c r="I28" s="16"/>
      <c r="J28" s="16"/>
      <c r="K28" s="16"/>
      <c r="L28" s="16"/>
      <c r="M28" s="16"/>
      <c r="N28" s="16"/>
      <c r="O28" s="16"/>
      <c r="P28" s="16"/>
    </row>
    <row r="29" spans="1:16" x14ac:dyDescent="0.2">
      <c r="A29" s="16"/>
      <c r="B29" s="16"/>
      <c r="C29" s="249" t="s">
        <v>15</v>
      </c>
      <c r="D29" s="249"/>
      <c r="E29" s="249"/>
      <c r="F29" s="249"/>
      <c r="G29" s="249"/>
      <c r="H29" s="249"/>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268" t="str">
        <f>'Kops n'!A38:D38</f>
        <v>Tāme sastādīta 2024. gada 3. jūnijā</v>
      </c>
      <c r="B31" s="269"/>
      <c r="C31" s="269"/>
      <c r="D31" s="269"/>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41</v>
      </c>
      <c r="B33" s="16"/>
      <c r="C33" s="323" t="str">
        <f>'Kops n'!C40:H40</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80" t="s">
        <v>16</v>
      </c>
      <c r="B36" s="43"/>
      <c r="C36" s="87" t="str">
        <f>'Kops n'!C43</f>
        <v>1-00180</v>
      </c>
      <c r="D36" s="43"/>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25:K25">
    <cfRule type="containsText" dxfId="303"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302" priority="1" operator="equal">
      <formula>0</formula>
    </cfRule>
  </conditionalFormatting>
  <conditionalFormatting sqref="C2:I2 D5:L8 N9:O9 L25:P25 C28:H28 C33:H33 C36">
    <cfRule type="cellIs" dxfId="301"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Q35"/>
  <sheetViews>
    <sheetView workbookViewId="0">
      <selection activeCell="R13" sqref="R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2" width="7.6640625" style="1" customWidth="1"/>
    <col min="13" max="13" width="8.44140625" style="1" customWidth="1"/>
    <col min="14" max="15" width="7.6640625" style="1" customWidth="1"/>
    <col min="16" max="16" width="9" style="1" customWidth="1"/>
    <col min="17" max="16384" width="9.109375" style="1"/>
  </cols>
  <sheetData>
    <row r="1" spans="1:17" x14ac:dyDescent="0.2">
      <c r="A1" s="22"/>
      <c r="B1" s="22"/>
      <c r="C1" s="27" t="s">
        <v>44</v>
      </c>
      <c r="D1" s="82">
        <v>2</v>
      </c>
      <c r="E1" s="22"/>
      <c r="F1" s="22"/>
      <c r="G1" s="22"/>
      <c r="H1" s="22"/>
      <c r="I1" s="22"/>
      <c r="J1" s="22"/>
      <c r="N1" s="26"/>
      <c r="O1" s="27"/>
      <c r="P1" s="28"/>
    </row>
    <row r="2" spans="1:17" x14ac:dyDescent="0.2">
      <c r="A2" s="29"/>
      <c r="B2" s="29"/>
      <c r="C2" s="335" t="s">
        <v>338</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340</v>
      </c>
      <c r="B9" s="332"/>
      <c r="C9" s="332"/>
      <c r="D9" s="332"/>
      <c r="E9" s="332"/>
      <c r="F9" s="332"/>
      <c r="G9" s="31"/>
      <c r="H9" s="31"/>
      <c r="I9" s="31"/>
      <c r="J9" s="333" t="s">
        <v>45</v>
      </c>
      <c r="K9" s="333"/>
      <c r="L9" s="333"/>
      <c r="M9" s="333"/>
      <c r="N9" s="334">
        <f>P23</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ht="20.399999999999999" x14ac:dyDescent="0.2">
      <c r="A14" s="52">
        <v>1</v>
      </c>
      <c r="B14" s="23" t="s">
        <v>81</v>
      </c>
      <c r="C14" s="138" t="s">
        <v>82</v>
      </c>
      <c r="D14" s="158" t="s">
        <v>66</v>
      </c>
      <c r="E14" s="234">
        <v>101.1</v>
      </c>
      <c r="F14" s="147"/>
      <c r="G14" s="151"/>
      <c r="H14" s="111">
        <f>F14*G14</f>
        <v>0</v>
      </c>
      <c r="I14" s="154"/>
      <c r="J14" s="154"/>
      <c r="K14" s="116">
        <f>SUM(H14:J14)</f>
        <v>0</v>
      </c>
      <c r="L14" s="73">
        <f>E14*F14</f>
        <v>0</v>
      </c>
      <c r="M14" s="111">
        <f>H14*E14</f>
        <v>0</v>
      </c>
      <c r="N14" s="111">
        <f>I14*E14</f>
        <v>0</v>
      </c>
      <c r="O14" s="111">
        <f>J14*E14</f>
        <v>0</v>
      </c>
      <c r="P14" s="112">
        <f>SUM(M14:O14)</f>
        <v>0</v>
      </c>
      <c r="Q14" s="59" t="s">
        <v>46</v>
      </c>
    </row>
    <row r="15" spans="1:17" ht="20.399999999999999" x14ac:dyDescent="0.2">
      <c r="A15" s="36">
        <v>2</v>
      </c>
      <c r="B15" s="140" t="s">
        <v>81</v>
      </c>
      <c r="C15" s="141" t="s">
        <v>83</v>
      </c>
      <c r="D15" s="159" t="s">
        <v>68</v>
      </c>
      <c r="E15" s="235">
        <v>1</v>
      </c>
      <c r="F15" s="148"/>
      <c r="G15" s="152"/>
      <c r="H15" s="113">
        <f>F15*G15</f>
        <v>0</v>
      </c>
      <c r="I15" s="155"/>
      <c r="J15" s="155"/>
      <c r="K15" s="117">
        <f t="shared" ref="K15:K22" si="0">SUM(H15:J15)</f>
        <v>0</v>
      </c>
      <c r="L15" s="41">
        <f t="shared" ref="L15:L22" si="1">E15*F15</f>
        <v>0</v>
      </c>
      <c r="M15" s="113">
        <f t="shared" ref="M15:M22" si="2">H15*E15</f>
        <v>0</v>
      </c>
      <c r="N15" s="113">
        <f t="shared" ref="N15:N22" si="3">I15*E15</f>
        <v>0</v>
      </c>
      <c r="O15" s="113">
        <f t="shared" ref="O15:O22" si="4">J15*E15</f>
        <v>0</v>
      </c>
      <c r="P15" s="114">
        <f t="shared" ref="P15:P22" si="5">SUM(M15:O15)</f>
        <v>0</v>
      </c>
      <c r="Q15" s="64" t="s">
        <v>47</v>
      </c>
    </row>
    <row r="16" spans="1:17" ht="20.399999999999999" x14ac:dyDescent="0.2">
      <c r="A16" s="36">
        <v>3</v>
      </c>
      <c r="B16" s="140" t="s">
        <v>81</v>
      </c>
      <c r="C16" s="141" t="s">
        <v>388</v>
      </c>
      <c r="D16" s="159" t="s">
        <v>70</v>
      </c>
      <c r="E16" s="235">
        <v>13</v>
      </c>
      <c r="F16" s="148"/>
      <c r="G16" s="152"/>
      <c r="H16" s="113">
        <f t="shared" ref="H16:H22" si="6">F16*G16</f>
        <v>0</v>
      </c>
      <c r="I16" s="155"/>
      <c r="J16" s="155"/>
      <c r="K16" s="117">
        <f t="shared" si="0"/>
        <v>0</v>
      </c>
      <c r="L16" s="41">
        <f t="shared" si="1"/>
        <v>0</v>
      </c>
      <c r="M16" s="113">
        <f t="shared" si="2"/>
        <v>0</v>
      </c>
      <c r="N16" s="113">
        <f t="shared" si="3"/>
        <v>0</v>
      </c>
      <c r="O16" s="113">
        <f t="shared" si="4"/>
        <v>0</v>
      </c>
      <c r="P16" s="114">
        <f t="shared" si="5"/>
        <v>0</v>
      </c>
      <c r="Q16" s="64" t="s">
        <v>46</v>
      </c>
    </row>
    <row r="17" spans="1:17" ht="20.399999999999999" x14ac:dyDescent="0.2">
      <c r="A17" s="36">
        <v>4</v>
      </c>
      <c r="B17" s="140" t="s">
        <v>81</v>
      </c>
      <c r="C17" s="141" t="s">
        <v>389</v>
      </c>
      <c r="D17" s="159" t="s">
        <v>70</v>
      </c>
      <c r="E17" s="235">
        <v>1</v>
      </c>
      <c r="F17" s="148"/>
      <c r="G17" s="152"/>
      <c r="H17" s="113">
        <f t="shared" si="6"/>
        <v>0</v>
      </c>
      <c r="I17" s="155"/>
      <c r="J17" s="155"/>
      <c r="K17" s="117">
        <f t="shared" si="0"/>
        <v>0</v>
      </c>
      <c r="L17" s="41">
        <f t="shared" si="1"/>
        <v>0</v>
      </c>
      <c r="M17" s="113">
        <f t="shared" si="2"/>
        <v>0</v>
      </c>
      <c r="N17" s="113">
        <f t="shared" si="3"/>
        <v>0</v>
      </c>
      <c r="O17" s="113">
        <f t="shared" si="4"/>
        <v>0</v>
      </c>
      <c r="P17" s="114">
        <f t="shared" si="5"/>
        <v>0</v>
      </c>
      <c r="Q17" s="64" t="s">
        <v>47</v>
      </c>
    </row>
    <row r="18" spans="1:17" ht="20.399999999999999" x14ac:dyDescent="0.2">
      <c r="A18" s="36">
        <v>5</v>
      </c>
      <c r="B18" s="140" t="s">
        <v>81</v>
      </c>
      <c r="C18" s="141" t="s">
        <v>84</v>
      </c>
      <c r="D18" s="159" t="s">
        <v>66</v>
      </c>
      <c r="E18" s="235">
        <v>75.2</v>
      </c>
      <c r="F18" s="148"/>
      <c r="G18" s="152"/>
      <c r="H18" s="113">
        <f t="shared" si="6"/>
        <v>0</v>
      </c>
      <c r="I18" s="155"/>
      <c r="J18" s="155"/>
      <c r="K18" s="117">
        <f t="shared" si="0"/>
        <v>0</v>
      </c>
      <c r="L18" s="41">
        <f t="shared" si="1"/>
        <v>0</v>
      </c>
      <c r="M18" s="113">
        <f t="shared" si="2"/>
        <v>0</v>
      </c>
      <c r="N18" s="113">
        <f t="shared" si="3"/>
        <v>0</v>
      </c>
      <c r="O18" s="113">
        <f t="shared" si="4"/>
        <v>0</v>
      </c>
      <c r="P18" s="114">
        <f t="shared" si="5"/>
        <v>0</v>
      </c>
      <c r="Q18" s="64" t="s">
        <v>46</v>
      </c>
    </row>
    <row r="19" spans="1:17" ht="20.399999999999999" x14ac:dyDescent="0.2">
      <c r="A19" s="36">
        <v>6</v>
      </c>
      <c r="B19" s="140" t="s">
        <v>81</v>
      </c>
      <c r="C19" s="141" t="s">
        <v>395</v>
      </c>
      <c r="D19" s="159" t="s">
        <v>70</v>
      </c>
      <c r="E19" s="235">
        <v>14</v>
      </c>
      <c r="F19" s="148"/>
      <c r="G19" s="152"/>
      <c r="H19" s="113">
        <f t="shared" si="6"/>
        <v>0</v>
      </c>
      <c r="I19" s="155"/>
      <c r="J19" s="155"/>
      <c r="K19" s="117">
        <f t="shared" si="0"/>
        <v>0</v>
      </c>
      <c r="L19" s="41">
        <f t="shared" si="1"/>
        <v>0</v>
      </c>
      <c r="M19" s="113">
        <f t="shared" si="2"/>
        <v>0</v>
      </c>
      <c r="N19" s="113">
        <f t="shared" si="3"/>
        <v>0</v>
      </c>
      <c r="O19" s="113">
        <f t="shared" si="4"/>
        <v>0</v>
      </c>
      <c r="P19" s="114">
        <f t="shared" si="5"/>
        <v>0</v>
      </c>
      <c r="Q19" s="64" t="s">
        <v>46</v>
      </c>
    </row>
    <row r="20" spans="1:17" ht="20.399999999999999" x14ac:dyDescent="0.2">
      <c r="A20" s="36">
        <v>7</v>
      </c>
      <c r="B20" s="140" t="s">
        <v>81</v>
      </c>
      <c r="C20" s="141" t="s">
        <v>85</v>
      </c>
      <c r="D20" s="159" t="s">
        <v>66</v>
      </c>
      <c r="E20" s="235">
        <v>4.16</v>
      </c>
      <c r="F20" s="148"/>
      <c r="G20" s="152"/>
      <c r="H20" s="113">
        <f t="shared" si="6"/>
        <v>0</v>
      </c>
      <c r="I20" s="155"/>
      <c r="J20" s="155"/>
      <c r="K20" s="117">
        <f t="shared" si="0"/>
        <v>0</v>
      </c>
      <c r="L20" s="41">
        <f t="shared" si="1"/>
        <v>0</v>
      </c>
      <c r="M20" s="113">
        <f t="shared" si="2"/>
        <v>0</v>
      </c>
      <c r="N20" s="113">
        <f t="shared" si="3"/>
        <v>0</v>
      </c>
      <c r="O20" s="113">
        <f t="shared" si="4"/>
        <v>0</v>
      </c>
      <c r="P20" s="114">
        <f t="shared" si="5"/>
        <v>0</v>
      </c>
      <c r="Q20" s="64" t="s">
        <v>47</v>
      </c>
    </row>
    <row r="21" spans="1:17" ht="20.399999999999999" x14ac:dyDescent="0.2">
      <c r="A21" s="36">
        <v>8</v>
      </c>
      <c r="B21" s="140" t="s">
        <v>81</v>
      </c>
      <c r="C21" s="198" t="s">
        <v>379</v>
      </c>
      <c r="D21" s="199" t="s">
        <v>76</v>
      </c>
      <c r="E21" s="236">
        <v>358</v>
      </c>
      <c r="F21" s="200"/>
      <c r="G21" s="152"/>
      <c r="H21" s="113">
        <f t="shared" si="6"/>
        <v>0</v>
      </c>
      <c r="I21" s="201"/>
      <c r="J21" s="201"/>
      <c r="K21" s="117">
        <f t="shared" si="0"/>
        <v>0</v>
      </c>
      <c r="L21" s="41">
        <f t="shared" si="1"/>
        <v>0</v>
      </c>
      <c r="M21" s="113">
        <f t="shared" ref="M21" si="7">H21*E21</f>
        <v>0</v>
      </c>
      <c r="N21" s="113">
        <f t="shared" ref="N21" si="8">I21*E21</f>
        <v>0</v>
      </c>
      <c r="O21" s="113">
        <f t="shared" ref="O21" si="9">J21*E21</f>
        <v>0</v>
      </c>
      <c r="P21" s="114">
        <f t="shared" ref="P21" si="10">SUM(M21:O21)</f>
        <v>0</v>
      </c>
      <c r="Q21" s="64" t="s">
        <v>47</v>
      </c>
    </row>
    <row r="22" spans="1:17" ht="21" thickBot="1" x14ac:dyDescent="0.25">
      <c r="A22" s="48">
        <v>9</v>
      </c>
      <c r="B22" s="144" t="s">
        <v>81</v>
      </c>
      <c r="C22" s="145" t="s">
        <v>86</v>
      </c>
      <c r="D22" s="160" t="s">
        <v>66</v>
      </c>
      <c r="E22" s="237">
        <v>74.540000000000006</v>
      </c>
      <c r="F22" s="150"/>
      <c r="G22" s="153"/>
      <c r="H22" s="115">
        <f t="shared" si="6"/>
        <v>0</v>
      </c>
      <c r="I22" s="157"/>
      <c r="J22" s="157"/>
      <c r="K22" s="118">
        <f t="shared" si="0"/>
        <v>0</v>
      </c>
      <c r="L22" s="41">
        <f t="shared" si="1"/>
        <v>0</v>
      </c>
      <c r="M22" s="113">
        <f t="shared" si="2"/>
        <v>0</v>
      </c>
      <c r="N22" s="113">
        <f t="shared" si="3"/>
        <v>0</v>
      </c>
      <c r="O22" s="113">
        <f t="shared" si="4"/>
        <v>0</v>
      </c>
      <c r="P22" s="114">
        <f t="shared" si="5"/>
        <v>0</v>
      </c>
      <c r="Q22" s="60" t="s">
        <v>46</v>
      </c>
    </row>
    <row r="23" spans="1:17" ht="12" customHeight="1" thickBot="1" x14ac:dyDescent="0.25">
      <c r="A23" s="320" t="s">
        <v>62</v>
      </c>
      <c r="B23" s="321"/>
      <c r="C23" s="321"/>
      <c r="D23" s="321"/>
      <c r="E23" s="321"/>
      <c r="F23" s="321"/>
      <c r="G23" s="321"/>
      <c r="H23" s="321"/>
      <c r="I23" s="321"/>
      <c r="J23" s="321"/>
      <c r="K23" s="322"/>
      <c r="L23" s="132">
        <f>SUM(L14:L22)</f>
        <v>0</v>
      </c>
      <c r="M23" s="133">
        <f>SUM(M14:M22)</f>
        <v>0</v>
      </c>
      <c r="N23" s="133">
        <f>SUM(N14:N22)</f>
        <v>0</v>
      </c>
      <c r="O23" s="133">
        <f>SUM(O14:O22)</f>
        <v>0</v>
      </c>
      <c r="P23" s="134">
        <f>SUM(P14:P22)</f>
        <v>0</v>
      </c>
    </row>
    <row r="24" spans="1:17" x14ac:dyDescent="0.2">
      <c r="A24" s="16"/>
      <c r="B24" s="16"/>
      <c r="C24" s="16"/>
      <c r="D24" s="16"/>
      <c r="E24" s="16"/>
      <c r="F24" s="16"/>
      <c r="G24" s="16"/>
      <c r="H24" s="16"/>
      <c r="I24" s="16"/>
      <c r="J24" s="16"/>
      <c r="K24" s="16"/>
      <c r="L24" s="16"/>
      <c r="M24" s="16"/>
      <c r="N24" s="16"/>
      <c r="O24" s="16"/>
      <c r="P24" s="16"/>
    </row>
    <row r="25" spans="1:17" x14ac:dyDescent="0.2">
      <c r="A25" s="16"/>
      <c r="B25" s="16"/>
      <c r="C25" s="16"/>
      <c r="D25" s="16"/>
      <c r="E25" s="16"/>
      <c r="F25" s="16"/>
      <c r="G25" s="16"/>
      <c r="H25" s="16"/>
      <c r="I25" s="16"/>
      <c r="J25" s="16"/>
      <c r="K25" s="16"/>
      <c r="L25" s="16"/>
    </row>
    <row r="26" spans="1:17" x14ac:dyDescent="0.2">
      <c r="A26" s="1" t="s">
        <v>14</v>
      </c>
      <c r="B26" s="16"/>
      <c r="C26" s="323" t="str">
        <f>'Kops n'!C35:H35</f>
        <v>Gundega Ābelīte 03.06.2024</v>
      </c>
      <c r="D26" s="323"/>
      <c r="E26" s="323"/>
      <c r="F26" s="323"/>
      <c r="G26" s="323"/>
      <c r="H26" s="323"/>
      <c r="I26" s="16"/>
      <c r="J26" s="16"/>
      <c r="K26" s="16"/>
      <c r="L26" s="16"/>
      <c r="M26" s="16"/>
      <c r="N26" s="16"/>
      <c r="O26" s="16"/>
      <c r="P26" s="16"/>
    </row>
    <row r="27" spans="1:17" x14ac:dyDescent="0.2">
      <c r="A27" s="16"/>
      <c r="B27" s="16"/>
      <c r="C27" s="249" t="s">
        <v>15</v>
      </c>
      <c r="D27" s="249"/>
      <c r="E27" s="249"/>
      <c r="F27" s="249"/>
      <c r="G27" s="249"/>
      <c r="H27" s="249"/>
      <c r="I27" s="16"/>
      <c r="J27" s="16"/>
      <c r="K27" s="16"/>
      <c r="L27" s="16"/>
      <c r="M27" s="16"/>
      <c r="N27" s="16"/>
      <c r="O27" s="16"/>
      <c r="P27" s="16"/>
    </row>
    <row r="28" spans="1:17" x14ac:dyDescent="0.2">
      <c r="A28" s="16"/>
      <c r="B28" s="16"/>
      <c r="C28" s="16"/>
      <c r="D28" s="16"/>
      <c r="E28" s="16"/>
      <c r="F28" s="16"/>
      <c r="G28" s="16"/>
      <c r="H28" s="16"/>
      <c r="I28" s="16"/>
      <c r="J28" s="16"/>
      <c r="K28" s="16"/>
      <c r="L28" s="16"/>
      <c r="M28" s="16"/>
      <c r="N28" s="16"/>
      <c r="O28" s="16"/>
      <c r="P28" s="16"/>
    </row>
    <row r="29" spans="1:17" x14ac:dyDescent="0.2">
      <c r="A29" s="268" t="str">
        <f>'Kops n'!A38:D38</f>
        <v>Tāme sastādīta 2024. gada 3. jūnijā</v>
      </c>
      <c r="B29" s="269"/>
      <c r="C29" s="269"/>
      <c r="D29" s="269"/>
      <c r="E29" s="16"/>
      <c r="F29" s="16"/>
      <c r="G29" s="16"/>
      <c r="H29" s="16"/>
      <c r="I29" s="16"/>
      <c r="J29" s="16"/>
      <c r="K29" s="16"/>
      <c r="L29" s="16"/>
      <c r="M29" s="16"/>
      <c r="N29" s="16"/>
      <c r="O29" s="16"/>
      <c r="P29" s="16"/>
    </row>
    <row r="30" spans="1:17" x14ac:dyDescent="0.2">
      <c r="A30" s="16"/>
      <c r="B30" s="16"/>
      <c r="C30" s="16"/>
      <c r="D30" s="16"/>
      <c r="E30" s="16"/>
      <c r="F30" s="16"/>
      <c r="G30" s="16"/>
      <c r="H30" s="16"/>
      <c r="I30" s="16"/>
      <c r="J30" s="16"/>
      <c r="K30" s="16"/>
      <c r="L30" s="16"/>
      <c r="M30" s="16"/>
      <c r="N30" s="16"/>
      <c r="O30" s="16"/>
      <c r="P30" s="16"/>
    </row>
    <row r="31" spans="1:17" x14ac:dyDescent="0.2">
      <c r="A31" s="1" t="s">
        <v>41</v>
      </c>
      <c r="B31" s="16"/>
      <c r="C31" s="323" t="str">
        <f>'Kops n'!C40:H40</f>
        <v>Gundega Ābelīte 03.06.2024</v>
      </c>
      <c r="D31" s="323"/>
      <c r="E31" s="323"/>
      <c r="F31" s="323"/>
      <c r="G31" s="323"/>
      <c r="H31" s="323"/>
      <c r="I31" s="16"/>
      <c r="J31" s="16"/>
      <c r="K31" s="16"/>
      <c r="L31" s="16"/>
      <c r="M31" s="16"/>
      <c r="N31" s="16"/>
      <c r="O31" s="16"/>
      <c r="P31" s="16"/>
    </row>
    <row r="32" spans="1:17" x14ac:dyDescent="0.2">
      <c r="A32" s="16"/>
      <c r="B32" s="16"/>
      <c r="C32" s="249" t="s">
        <v>15</v>
      </c>
      <c r="D32" s="249"/>
      <c r="E32" s="249"/>
      <c r="F32" s="249"/>
      <c r="G32" s="249"/>
      <c r="H32" s="249"/>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80" t="s">
        <v>16</v>
      </c>
      <c r="B34" s="43"/>
      <c r="C34" s="87" t="str">
        <f>'Kops n'!C43</f>
        <v>1-00180</v>
      </c>
      <c r="D34" s="43"/>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2:H32"/>
    <mergeCell ref="C4:I4"/>
    <mergeCell ref="F12:K12"/>
    <mergeCell ref="A9:F9"/>
    <mergeCell ref="J9:M9"/>
    <mergeCell ref="D8:L8"/>
    <mergeCell ref="A23:K23"/>
    <mergeCell ref="C26:H26"/>
    <mergeCell ref="C27:H27"/>
    <mergeCell ref="A29:D29"/>
    <mergeCell ref="C31:H31"/>
  </mergeCells>
  <conditionalFormatting sqref="A9:F9">
    <cfRule type="containsText" dxfId="300"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2">
    <cfRule type="cellIs" dxfId="299" priority="6" operator="equal">
      <formula>0</formula>
    </cfRule>
  </conditionalFormatting>
  <conditionalFormatting sqref="A23:K23">
    <cfRule type="containsText" dxfId="298" priority="11" operator="containsText" text="Tiešās izmaksas kopā, t. sk. darba devēja sociālais nodoklis __.__% ">
      <formula>NOT(ISERROR(SEARCH("Tiešās izmaksas kopā, t. sk. darba devēja sociālais nodoklis __.__% ",A23)))</formula>
    </cfRule>
  </conditionalFormatting>
  <conditionalFormatting sqref="C26:H26">
    <cfRule type="cellIs" dxfId="297" priority="18" operator="equal">
      <formula>0</formula>
    </cfRule>
  </conditionalFormatting>
  <conditionalFormatting sqref="C31:H31">
    <cfRule type="cellIs" dxfId="296" priority="3" operator="equal">
      <formula>0</formula>
    </cfRule>
  </conditionalFormatting>
  <conditionalFormatting sqref="C2:I2">
    <cfRule type="cellIs" dxfId="295" priority="2" operator="equal">
      <formula>0</formula>
    </cfRule>
  </conditionalFormatting>
  <conditionalFormatting sqref="C4:I4">
    <cfRule type="cellIs" dxfId="294" priority="16" operator="equal">
      <formula>0</formula>
    </cfRule>
  </conditionalFormatting>
  <conditionalFormatting sqref="D1">
    <cfRule type="cellIs" dxfId="293" priority="13" operator="equal">
      <formula>0</formula>
    </cfRule>
  </conditionalFormatting>
  <conditionalFormatting sqref="D5:L8">
    <cfRule type="cellIs" dxfId="292" priority="14" operator="equal">
      <formula>0</formula>
    </cfRule>
  </conditionalFormatting>
  <conditionalFormatting sqref="H14:H22">
    <cfRule type="cellIs" dxfId="291" priority="9" operator="equal">
      <formula>0</formula>
    </cfRule>
  </conditionalFormatting>
  <conditionalFormatting sqref="I14:J22">
    <cfRule type="cellIs" dxfId="290" priority="5" operator="equal">
      <formula>0</formula>
    </cfRule>
  </conditionalFormatting>
  <conditionalFormatting sqref="K14:P22">
    <cfRule type="cellIs" dxfId="289" priority="8" operator="equal">
      <formula>0</formula>
    </cfRule>
  </conditionalFormatting>
  <conditionalFormatting sqref="L23:P23">
    <cfRule type="cellIs" dxfId="288" priority="17" operator="equal">
      <formula>0</formula>
    </cfRule>
  </conditionalFormatting>
  <conditionalFormatting sqref="N9:O9">
    <cfRule type="cellIs" dxfId="287" priority="27" operator="equal">
      <formula>0</formula>
    </cfRule>
  </conditionalFormatting>
  <conditionalFormatting sqref="Q14:Q22">
    <cfRule type="cellIs" dxfId="286" priority="4" operator="equal">
      <formula>0</formula>
    </cfRule>
  </conditionalFormatting>
  <dataValidations disablePrompts="1" count="1">
    <dataValidation type="list" allowBlank="1" showInputMessage="1" showErrorMessage="1" sqref="Q14:Q22">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1" operator="containsText" id="{4A26336A-A6BB-4BBC-8F54-3EBA6F169318}">
            <xm:f>NOT(ISERROR(SEARCH("Tāme sastādīta ____. gada ___. ______________",A29)))</xm:f>
            <xm:f>"Tāme sastādīta ____. gada ___. ______________"</xm:f>
            <x14:dxf>
              <font>
                <color auto="1"/>
              </font>
              <fill>
                <patternFill>
                  <bgColor rgb="FFC6EFCE"/>
                </patternFill>
              </fill>
            </x14:dxf>
          </x14:cfRule>
          <xm:sqref>A29</xm:sqref>
        </x14:conditionalFormatting>
        <x14:conditionalFormatting xmlns:xm="http://schemas.microsoft.com/office/excel/2006/main">
          <x14:cfRule type="containsText" priority="20" operator="containsText" id="{629E41BF-123B-4A16-9AC7-46F3B9A418A1}">
            <xm:f>NOT(ISERROR(SEARCH("Sertifikāta Nr. _________________________________",A34)))</xm:f>
            <xm:f>"Sertifikāta Nr. _________________________________"</xm:f>
            <x14:dxf>
              <font>
                <color auto="1"/>
              </font>
              <fill>
                <patternFill>
                  <bgColor rgb="FFC6EFCE"/>
                </patternFill>
              </fill>
            </x14:dxf>
          </x14:cfRule>
          <xm:sqref>A34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P35"/>
  <sheetViews>
    <sheetView workbookViewId="0">
      <selection activeCell="A20" sqref="A2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'2a+c+n'!D1</f>
        <v>2</v>
      </c>
      <c r="E1" s="22"/>
      <c r="F1" s="22"/>
      <c r="G1" s="22"/>
      <c r="H1" s="22"/>
      <c r="I1" s="22"/>
      <c r="J1" s="22"/>
      <c r="N1" s="26"/>
      <c r="O1" s="27"/>
      <c r="P1" s="28"/>
    </row>
    <row r="2" spans="1:16" x14ac:dyDescent="0.2">
      <c r="A2" s="29"/>
      <c r="B2" s="29"/>
      <c r="C2" s="335" t="str">
        <f>'2a+c+n'!C2:I2</f>
        <v>Demontāžas darbi</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'2a+c+n'!A9</f>
        <v>Tāme sastādīta  2024. gada tirgus cenās, pamatojoties uz AR daļas rasējumiem</v>
      </c>
      <c r="B9" s="332"/>
      <c r="C9" s="332"/>
      <c r="D9" s="332"/>
      <c r="E9" s="332"/>
      <c r="F9" s="332"/>
      <c r="G9" s="31"/>
      <c r="H9" s="31"/>
      <c r="I9" s="31"/>
      <c r="J9" s="333" t="s">
        <v>45</v>
      </c>
      <c r="K9" s="333"/>
      <c r="L9" s="333"/>
      <c r="M9" s="333"/>
      <c r="N9" s="334">
        <f>P23</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ht="20.399999999999999" x14ac:dyDescent="0.2">
      <c r="A14" s="52">
        <f>IF(P14=0,0,IF(COUNTBLANK(P14)=1,0,COUNTA($P$14:P14)))</f>
        <v>0</v>
      </c>
      <c r="B14" s="23" t="str">
        <f>IF($C$4="Attiecināmās izmaksas",IF('2a+c+n'!$Q14="A",'2a+c+n'!B14,0),0)</f>
        <v>02-00000</v>
      </c>
      <c r="C14" s="23" t="str">
        <f>IF($C$4="Attiecināmās izmaksas",IF('2a+c+n'!$Q14="A",'2a+c+n'!C14,0),0)</f>
        <v>Lietus ūdens tekņu un reņu demontāža</v>
      </c>
      <c r="D14" s="23" t="str">
        <f>IF($C$4="Attiecināmās izmaksas",IF('2a+c+n'!$Q14="A",'2a+c+n'!D14,0),0)</f>
        <v>tm</v>
      </c>
      <c r="E14" s="46"/>
      <c r="F14" s="66"/>
      <c r="G14" s="119"/>
      <c r="H14" s="119">
        <f>IF($C$4="Attiecināmās izmaksas",IF('2a+c+n'!$Q14="A",'2a+c+n'!H14,0),0)</f>
        <v>0</v>
      </c>
      <c r="I14" s="119"/>
      <c r="J14" s="119"/>
      <c r="K14" s="120">
        <f>IF($C$4="Attiecināmās izmaksas",IF('2a+c+n'!$Q14="A",'2a+c+n'!K14,0),0)</f>
        <v>0</v>
      </c>
      <c r="L14" s="66">
        <f>IF($C$4="Attiecināmās izmaksas",IF('2a+c+n'!$Q14="A",'2a+c+n'!L14,0),0)</f>
        <v>0</v>
      </c>
      <c r="M14" s="119">
        <f>IF($C$4="Attiecināmās izmaksas",IF('2a+c+n'!$Q14="A",'2a+c+n'!M14,0),0)</f>
        <v>0</v>
      </c>
      <c r="N14" s="119">
        <f>IF($C$4="Attiecināmās izmaksas",IF('2a+c+n'!$Q14="A",'2a+c+n'!N14,0),0)</f>
        <v>0</v>
      </c>
      <c r="O14" s="119">
        <f>IF($C$4="Attiecināmās izmaksas",IF('2a+c+n'!$Q14="A",'2a+c+n'!O14,0),0)</f>
        <v>0</v>
      </c>
      <c r="P14" s="120">
        <f>IF($C$4="Attiecināmās izmaksas",IF('2a+c+n'!$Q14="A",'2a+c+n'!P14,0),0)</f>
        <v>0</v>
      </c>
    </row>
    <row r="15" spans="1:16" x14ac:dyDescent="0.2">
      <c r="A15" s="53">
        <f>IF(P15=0,0,IF(COUNTBLANK(P15)=1,0,COUNTA($P$14:P15)))</f>
        <v>0</v>
      </c>
      <c r="B15" s="24">
        <f>IF($C$4="Attiecināmās izmaksas",IF('2a+c+n'!$Q15="A",'2a+c+n'!B15,0),0)</f>
        <v>0</v>
      </c>
      <c r="C15" s="24">
        <f>IF($C$4="Attiecināmās izmaksas",IF('2a+c+n'!$Q15="A",'2a+c+n'!C15,0),0)</f>
        <v>0</v>
      </c>
      <c r="D15" s="24">
        <f>IF($C$4="Attiecināmās izmaksas",IF('2a+c+n'!$Q15="A",'2a+c+n'!D15,0),0)</f>
        <v>0</v>
      </c>
      <c r="E15" s="47"/>
      <c r="F15" s="68"/>
      <c r="G15" s="121"/>
      <c r="H15" s="121">
        <f>IF($C$4="Attiecināmās izmaksas",IF('2a+c+n'!$Q15="A",'2a+c+n'!H15,0),0)</f>
        <v>0</v>
      </c>
      <c r="I15" s="121"/>
      <c r="J15" s="121"/>
      <c r="K15" s="122">
        <f>IF($C$4="Attiecināmās izmaksas",IF('2a+c+n'!$Q15="A",'2a+c+n'!K15,0),0)</f>
        <v>0</v>
      </c>
      <c r="L15" s="68">
        <f>IF($C$4="Attiecināmās izmaksas",IF('2a+c+n'!$Q15="A",'2a+c+n'!L15,0),0)</f>
        <v>0</v>
      </c>
      <c r="M15" s="121">
        <f>IF($C$4="Attiecināmās izmaksas",IF('2a+c+n'!$Q15="A",'2a+c+n'!M15,0),0)</f>
        <v>0</v>
      </c>
      <c r="N15" s="121">
        <f>IF($C$4="Attiecināmās izmaksas",IF('2a+c+n'!$Q15="A",'2a+c+n'!N15,0),0)</f>
        <v>0</v>
      </c>
      <c r="O15" s="121">
        <f>IF($C$4="Attiecināmās izmaksas",IF('2a+c+n'!$Q15="A",'2a+c+n'!O15,0),0)</f>
        <v>0</v>
      </c>
      <c r="P15" s="122">
        <f>IF($C$4="Attiecināmās izmaksas",IF('2a+c+n'!$Q15="A",'2a+c+n'!P15,0),0)</f>
        <v>0</v>
      </c>
    </row>
    <row r="16" spans="1:16" ht="20.399999999999999" x14ac:dyDescent="0.2">
      <c r="A16" s="53">
        <f>IF(P16=0,0,IF(COUNTBLANK(P16)=1,0,COUNTA($P$14:P16)))</f>
        <v>0</v>
      </c>
      <c r="B16" s="24" t="str">
        <f>IF($C$4="Attiecināmās izmaksas",IF('2a+c+n'!$Q16="A",'2a+c+n'!B16,0),0)</f>
        <v>02-00000</v>
      </c>
      <c r="C16" s="24" t="str">
        <f>IF($C$4="Attiecināmās izmaksas",IF('2a+c+n'!$Q16="A",'2a+c+n'!C16,0),0)</f>
        <v>Ventilācijas restu demontāža cokolā un bēniņos, utilizācija</v>
      </c>
      <c r="D16" s="24" t="str">
        <f>IF($C$4="Attiecināmās izmaksas",IF('2a+c+n'!$Q16="A",'2a+c+n'!D16,0),0)</f>
        <v>gab</v>
      </c>
      <c r="E16" s="47"/>
      <c r="F16" s="68"/>
      <c r="G16" s="121"/>
      <c r="H16" s="121">
        <f>IF($C$4="Attiecināmās izmaksas",IF('2a+c+n'!$Q16="A",'2a+c+n'!H16,0),0)</f>
        <v>0</v>
      </c>
      <c r="I16" s="121"/>
      <c r="J16" s="121"/>
      <c r="K16" s="122">
        <f>IF($C$4="Attiecināmās izmaksas",IF('2a+c+n'!$Q16="A",'2a+c+n'!K16,0),0)</f>
        <v>0</v>
      </c>
      <c r="L16" s="68">
        <f>IF($C$4="Attiecināmās izmaksas",IF('2a+c+n'!$Q16="A",'2a+c+n'!L16,0),0)</f>
        <v>0</v>
      </c>
      <c r="M16" s="121">
        <f>IF($C$4="Attiecināmās izmaksas",IF('2a+c+n'!$Q16="A",'2a+c+n'!M16,0),0)</f>
        <v>0</v>
      </c>
      <c r="N16" s="121">
        <f>IF($C$4="Attiecināmās izmaksas",IF('2a+c+n'!$Q16="A",'2a+c+n'!N16,0),0)</f>
        <v>0</v>
      </c>
      <c r="O16" s="121">
        <f>IF($C$4="Attiecināmās izmaksas",IF('2a+c+n'!$Q16="A",'2a+c+n'!O16,0),0)</f>
        <v>0</v>
      </c>
      <c r="P16" s="122">
        <f>IF($C$4="Attiecināmās izmaksas",IF('2a+c+n'!$Q16="A",'2a+c+n'!P16,0),0)</f>
        <v>0</v>
      </c>
    </row>
    <row r="17" spans="1:16" x14ac:dyDescent="0.2">
      <c r="A17" s="53">
        <f>IF(P17=0,0,IF(COUNTBLANK(P17)=1,0,COUNTA($P$14:P17)))</f>
        <v>0</v>
      </c>
      <c r="B17" s="24">
        <f>IF($C$4="Attiecināmās izmaksas",IF('2a+c+n'!$Q17="A",'2a+c+n'!B17,0),0)</f>
        <v>0</v>
      </c>
      <c r="C17" s="24">
        <f>IF($C$4="Attiecināmās izmaksas",IF('2a+c+n'!$Q17="A",'2a+c+n'!C17,0),0)</f>
        <v>0</v>
      </c>
      <c r="D17" s="24">
        <f>IF($C$4="Attiecināmās izmaksas",IF('2a+c+n'!$Q17="A",'2a+c+n'!D17,0),0)</f>
        <v>0</v>
      </c>
      <c r="E17" s="47"/>
      <c r="F17" s="68"/>
      <c r="G17" s="121"/>
      <c r="H17" s="121">
        <f>IF($C$4="Attiecināmās izmaksas",IF('2a+c+n'!$Q17="A",'2a+c+n'!H17,0),0)</f>
        <v>0</v>
      </c>
      <c r="I17" s="121"/>
      <c r="J17" s="121"/>
      <c r="K17" s="122">
        <f>IF($C$4="Attiecināmās izmaksas",IF('2a+c+n'!$Q17="A",'2a+c+n'!K17,0),0)</f>
        <v>0</v>
      </c>
      <c r="L17" s="68">
        <f>IF($C$4="Attiecināmās izmaksas",IF('2a+c+n'!$Q17="A",'2a+c+n'!L17,0),0)</f>
        <v>0</v>
      </c>
      <c r="M17" s="121">
        <f>IF($C$4="Attiecināmās izmaksas",IF('2a+c+n'!$Q17="A",'2a+c+n'!M17,0),0)</f>
        <v>0</v>
      </c>
      <c r="N17" s="121">
        <f>IF($C$4="Attiecināmās izmaksas",IF('2a+c+n'!$Q17="A",'2a+c+n'!N17,0),0)</f>
        <v>0</v>
      </c>
      <c r="O17" s="121">
        <f>IF($C$4="Attiecināmās izmaksas",IF('2a+c+n'!$Q17="A",'2a+c+n'!O17,0),0)</f>
        <v>0</v>
      </c>
      <c r="P17" s="122">
        <f>IF($C$4="Attiecināmās izmaksas",IF('2a+c+n'!$Q17="A",'2a+c+n'!P17,0),0)</f>
        <v>0</v>
      </c>
    </row>
    <row r="18" spans="1:16" ht="20.399999999999999" x14ac:dyDescent="0.2">
      <c r="A18" s="53">
        <f>IF(P18=0,0,IF(COUNTBLANK(P18)=1,0,COUNTA($P$14:P18)))</f>
        <v>0</v>
      </c>
      <c r="B18" s="24" t="str">
        <f>IF($C$4="Attiecināmās izmaksas",IF('2a+c+n'!$Q18="A",'2a+c+n'!B18,0),0)</f>
        <v>02-00000</v>
      </c>
      <c r="C18" s="24" t="str">
        <f>IF($C$4="Attiecināmās izmaksas",IF('2a+c+n'!$Q18="A",'2a+c+n'!C18,0),0)</f>
        <v>Esošo palodžu demontāža fasādē, utilizācija</v>
      </c>
      <c r="D18" s="24" t="str">
        <f>IF($C$4="Attiecināmās izmaksas",IF('2a+c+n'!$Q18="A",'2a+c+n'!D18,0),0)</f>
        <v>tm</v>
      </c>
      <c r="E18" s="47"/>
      <c r="F18" s="68"/>
      <c r="G18" s="121"/>
      <c r="H18" s="121">
        <f>IF($C$4="Attiecināmās izmaksas",IF('2a+c+n'!$Q18="A",'2a+c+n'!H18,0),0)</f>
        <v>0</v>
      </c>
      <c r="I18" s="121"/>
      <c r="J18" s="121"/>
      <c r="K18" s="122">
        <f>IF($C$4="Attiecināmās izmaksas",IF('2a+c+n'!$Q18="A",'2a+c+n'!K18,0),0)</f>
        <v>0</v>
      </c>
      <c r="L18" s="68">
        <f>IF($C$4="Attiecināmās izmaksas",IF('2a+c+n'!$Q18="A",'2a+c+n'!L18,0),0)</f>
        <v>0</v>
      </c>
      <c r="M18" s="121">
        <f>IF($C$4="Attiecināmās izmaksas",IF('2a+c+n'!$Q18="A",'2a+c+n'!M18,0),0)</f>
        <v>0</v>
      </c>
      <c r="N18" s="121">
        <f>IF($C$4="Attiecināmās izmaksas",IF('2a+c+n'!$Q18="A",'2a+c+n'!N18,0),0)</f>
        <v>0</v>
      </c>
      <c r="O18" s="121">
        <f>IF($C$4="Attiecināmās izmaksas",IF('2a+c+n'!$Q18="A",'2a+c+n'!O18,0),0)</f>
        <v>0</v>
      </c>
      <c r="P18" s="122">
        <f>IF($C$4="Attiecināmās izmaksas",IF('2a+c+n'!$Q18="A",'2a+c+n'!P18,0),0)</f>
        <v>0</v>
      </c>
    </row>
    <row r="19" spans="1:16" ht="20.399999999999999" x14ac:dyDescent="0.2">
      <c r="A19" s="53">
        <f>IF(P19=0,0,IF(COUNTBLANK(P19)=1,0,COUNTA($P$14:P19)))</f>
        <v>0</v>
      </c>
      <c r="B19" s="24" t="str">
        <f>IF($C$4="Attiecināmās izmaksas",IF('2a+c+n'!$Q19="A",'2a+c+n'!B19,0),0)</f>
        <v>02-00000</v>
      </c>
      <c r="C19" s="24" t="str">
        <f>IF($C$4="Attiecināmās izmaksas",IF('2a+c+n'!$Q19="A",'2a+c+n'!C19,0),0)</f>
        <v>Veco logu demontāža, t.sk. iekšējās palodzes, utilizācija</v>
      </c>
      <c r="D19" s="24" t="str">
        <f>IF($C$4="Attiecināmās izmaksas",IF('2a+c+n'!$Q19="A",'2a+c+n'!D19,0),0)</f>
        <v>gab</v>
      </c>
      <c r="E19" s="47"/>
      <c r="F19" s="68"/>
      <c r="G19" s="121"/>
      <c r="H19" s="121">
        <f>IF($C$4="Attiecināmās izmaksas",IF('2a+c+n'!$Q19="A",'2a+c+n'!H19,0),0)</f>
        <v>0</v>
      </c>
      <c r="I19" s="121"/>
      <c r="J19" s="121"/>
      <c r="K19" s="122">
        <f>IF($C$4="Attiecināmās izmaksas",IF('2a+c+n'!$Q19="A",'2a+c+n'!K19,0),0)</f>
        <v>0</v>
      </c>
      <c r="L19" s="68">
        <f>IF($C$4="Attiecināmās izmaksas",IF('2a+c+n'!$Q19="A",'2a+c+n'!L19,0),0)</f>
        <v>0</v>
      </c>
      <c r="M19" s="121">
        <f>IF($C$4="Attiecināmās izmaksas",IF('2a+c+n'!$Q19="A",'2a+c+n'!M19,0),0)</f>
        <v>0</v>
      </c>
      <c r="N19" s="121">
        <f>IF($C$4="Attiecināmās izmaksas",IF('2a+c+n'!$Q19="A",'2a+c+n'!N19,0),0)</f>
        <v>0</v>
      </c>
      <c r="O19" s="121">
        <f>IF($C$4="Attiecināmās izmaksas",IF('2a+c+n'!$Q19="A",'2a+c+n'!O19,0),0)</f>
        <v>0</v>
      </c>
      <c r="P19" s="122">
        <f>IF($C$4="Attiecināmās izmaksas",IF('2a+c+n'!$Q19="A",'2a+c+n'!P19,0),0)</f>
        <v>0</v>
      </c>
    </row>
    <row r="20" spans="1:16" x14ac:dyDescent="0.2">
      <c r="A20" s="53">
        <f>IF(P20=0,0,IF(COUNTBLANK(P20)=1,0,COUNTA($P$14:P20)))</f>
        <v>0</v>
      </c>
      <c r="B20" s="24">
        <f>IF($C$4="Attiecināmās izmaksas",IF('2a+c+n'!$Q20="A",'2a+c+n'!B20,0),0)</f>
        <v>0</v>
      </c>
      <c r="C20" s="24">
        <f>IF($C$4="Attiecināmās izmaksas",IF('2a+c+n'!$Q20="A",'2a+c+n'!C20,0),0)</f>
        <v>0</v>
      </c>
      <c r="D20" s="24">
        <f>IF($C$4="Attiecināmās izmaksas",IF('2a+c+n'!$Q20="A",'2a+c+n'!D20,0),0)</f>
        <v>0</v>
      </c>
      <c r="E20" s="47"/>
      <c r="F20" s="68"/>
      <c r="G20" s="121"/>
      <c r="H20" s="121">
        <f>IF($C$4="Attiecināmās izmaksas",IF('2a+c+n'!$Q20="A",'2a+c+n'!H20,0),0)</f>
        <v>0</v>
      </c>
      <c r="I20" s="121"/>
      <c r="J20" s="121"/>
      <c r="K20" s="122">
        <f>IF($C$4="Attiecināmās izmaksas",IF('2a+c+n'!$Q20="A",'2a+c+n'!K20,0),0)</f>
        <v>0</v>
      </c>
      <c r="L20" s="68">
        <f>IF($C$4="Attiecināmās izmaksas",IF('2a+c+n'!$Q20="A",'2a+c+n'!L20,0),0)</f>
        <v>0</v>
      </c>
      <c r="M20" s="121">
        <f>IF($C$4="Attiecināmās izmaksas",IF('2a+c+n'!$Q20="A",'2a+c+n'!M20,0),0)</f>
        <v>0</v>
      </c>
      <c r="N20" s="121">
        <f>IF($C$4="Attiecināmās izmaksas",IF('2a+c+n'!$Q20="A",'2a+c+n'!N20,0),0)</f>
        <v>0</v>
      </c>
      <c r="O20" s="121">
        <f>IF($C$4="Attiecināmās izmaksas",IF('2a+c+n'!$Q20="A",'2a+c+n'!O20,0),0)</f>
        <v>0</v>
      </c>
      <c r="P20" s="122">
        <f>IF($C$4="Attiecināmās izmaksas",IF('2a+c+n'!$Q20="A",'2a+c+n'!P20,0),0)</f>
        <v>0</v>
      </c>
    </row>
    <row r="21" spans="1:16" x14ac:dyDescent="0.2">
      <c r="A21" s="53">
        <f>IF(P21=0,0,IF(COUNTBLANK(P21)=1,0,COUNTA($P$14:P21)))</f>
        <v>0</v>
      </c>
      <c r="B21" s="24">
        <f>IF($C$4="Attiecināmās izmaksas",IF('2a+c+n'!$Q21="A",'2a+c+n'!B21,0),0)</f>
        <v>0</v>
      </c>
      <c r="C21" s="24">
        <f>IF($C$4="Attiecināmās izmaksas",IF('2a+c+n'!$Q21="A",'2a+c+n'!C21,0),0)</f>
        <v>0</v>
      </c>
      <c r="D21" s="24">
        <f>IF($C$4="Attiecināmās izmaksas",IF('2a+c+n'!$Q21="A",'2a+c+n'!D21,0),0)</f>
        <v>0</v>
      </c>
      <c r="E21" s="47"/>
      <c r="F21" s="68"/>
      <c r="G21" s="121"/>
      <c r="H21" s="121">
        <f>IF($C$4="Attiecināmās izmaksas",IF('2a+c+n'!$Q21="A",'2a+c+n'!H21,0),0)</f>
        <v>0</v>
      </c>
      <c r="I21" s="121"/>
      <c r="J21" s="121"/>
      <c r="K21" s="122">
        <f>IF($C$4="Attiecināmās izmaksas",IF('2a+c+n'!$Q21="A",'2a+c+n'!K21,0),0)</f>
        <v>0</v>
      </c>
      <c r="L21" s="68">
        <f>IF($C$4="Attiecināmās izmaksas",IF('2a+c+n'!$Q21="A",'2a+c+n'!L21,0),0)</f>
        <v>0</v>
      </c>
      <c r="M21" s="121">
        <f>IF($C$4="Attiecināmās izmaksas",IF('2a+c+n'!$Q21="A",'2a+c+n'!M21,0),0)</f>
        <v>0</v>
      </c>
      <c r="N21" s="121">
        <f>IF($C$4="Attiecināmās izmaksas",IF('2a+c+n'!$Q21="A",'2a+c+n'!N21,0),0)</f>
        <v>0</v>
      </c>
      <c r="O21" s="121">
        <f>IF($C$4="Attiecināmās izmaksas",IF('2a+c+n'!$Q21="A",'2a+c+n'!O21,0),0)</f>
        <v>0</v>
      </c>
      <c r="P21" s="122">
        <f>IF($C$4="Attiecināmās izmaksas",IF('2a+c+n'!$Q21="A",'2a+c+n'!P21,0),0)</f>
        <v>0</v>
      </c>
    </row>
    <row r="22" spans="1:16" ht="20.399999999999999" x14ac:dyDescent="0.2">
      <c r="A22" s="53">
        <f>IF(P22=0,0,IF(COUNTBLANK(P22)=1,0,COUNTA($P$14:P22)))</f>
        <v>0</v>
      </c>
      <c r="B22" s="24" t="str">
        <f>IF($C$4="Attiecināmās izmaksas",IF('2a+c+n'!$Q22="A",'2a+c+n'!B22,0),0)</f>
        <v>02-00000</v>
      </c>
      <c r="C22" s="24" t="str">
        <f>IF($C$4="Attiecināmās izmaksas",IF('2a+c+n'!$Q22="A",'2a+c+n'!C22,0),0)</f>
        <v>Betona apmeles demontāža b=700, utilizācija</v>
      </c>
      <c r="D22" s="24" t="str">
        <f>IF($C$4="Attiecināmās izmaksas",IF('2a+c+n'!$Q22="A",'2a+c+n'!D22,0),0)</f>
        <v>tm</v>
      </c>
      <c r="E22" s="47"/>
      <c r="F22" s="68"/>
      <c r="G22" s="121"/>
      <c r="H22" s="121">
        <f>IF($C$4="Attiecināmās izmaksas",IF('2a+c+n'!$Q22="A",'2a+c+n'!H22,0),0)</f>
        <v>0</v>
      </c>
      <c r="I22" s="121"/>
      <c r="J22" s="121"/>
      <c r="K22" s="122">
        <f>IF($C$4="Attiecināmās izmaksas",IF('2a+c+n'!$Q22="A",'2a+c+n'!K22,0),0)</f>
        <v>0</v>
      </c>
      <c r="L22" s="68">
        <f>IF($C$4="Attiecināmās izmaksas",IF('2a+c+n'!$Q22="A",'2a+c+n'!L22,0),0)</f>
        <v>0</v>
      </c>
      <c r="M22" s="121">
        <f>IF($C$4="Attiecināmās izmaksas",IF('2a+c+n'!$Q22="A",'2a+c+n'!M22,0),0)</f>
        <v>0</v>
      </c>
      <c r="N22" s="121">
        <f>IF($C$4="Attiecināmās izmaksas",IF('2a+c+n'!$Q22="A",'2a+c+n'!N22,0),0)</f>
        <v>0</v>
      </c>
      <c r="O22" s="121">
        <f>IF($C$4="Attiecināmās izmaksas",IF('2a+c+n'!$Q22="A",'2a+c+n'!O22,0),0)</f>
        <v>0</v>
      </c>
      <c r="P22" s="122">
        <f>IF($C$4="Attiecināmās izmaksas",IF('2a+c+n'!$Q22="A",'2a+c+n'!P22,0),0)</f>
        <v>0</v>
      </c>
    </row>
    <row r="23" spans="1:16" ht="12" customHeight="1" thickBot="1" x14ac:dyDescent="0.25">
      <c r="A23" s="320" t="s">
        <v>62</v>
      </c>
      <c r="B23" s="321"/>
      <c r="C23" s="321"/>
      <c r="D23" s="321"/>
      <c r="E23" s="321"/>
      <c r="F23" s="321"/>
      <c r="G23" s="321"/>
      <c r="H23" s="321"/>
      <c r="I23" s="321"/>
      <c r="J23" s="321"/>
      <c r="K23" s="322"/>
      <c r="L23" s="132">
        <f>SUM(L14:L22)</f>
        <v>0</v>
      </c>
      <c r="M23" s="133">
        <f>SUM(M14:M22)</f>
        <v>0</v>
      </c>
      <c r="N23" s="133">
        <f>SUM(N14:N22)</f>
        <v>0</v>
      </c>
      <c r="O23" s="133">
        <f>SUM(O14:O22)</f>
        <v>0</v>
      </c>
      <c r="P23" s="134">
        <f>SUM(P14:P22)</f>
        <v>0</v>
      </c>
    </row>
    <row r="24" spans="1:16" x14ac:dyDescent="0.2">
      <c r="A24" s="16"/>
      <c r="B24" s="16"/>
      <c r="C24" s="16"/>
      <c r="D24" s="16"/>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14</v>
      </c>
      <c r="B26" s="16"/>
      <c r="C26" s="323" t="str">
        <f>'Kops n'!C35:H35</f>
        <v>Gundega Ābelīte 03.06.2024</v>
      </c>
      <c r="D26" s="323"/>
      <c r="E26" s="323"/>
      <c r="F26" s="323"/>
      <c r="G26" s="323"/>
      <c r="H26" s="323"/>
      <c r="I26" s="16"/>
      <c r="J26" s="16"/>
      <c r="K26" s="16"/>
      <c r="L26" s="16"/>
      <c r="M26" s="16"/>
      <c r="N26" s="16"/>
      <c r="O26" s="16"/>
      <c r="P26" s="16"/>
    </row>
    <row r="27" spans="1:16" x14ac:dyDescent="0.2">
      <c r="A27" s="16"/>
      <c r="B27" s="16"/>
      <c r="C27" s="249" t="s">
        <v>15</v>
      </c>
      <c r="D27" s="249"/>
      <c r="E27" s="249"/>
      <c r="F27" s="249"/>
      <c r="G27" s="249"/>
      <c r="H27" s="249"/>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268" t="str">
        <f>'Kops n'!A38:D38</f>
        <v>Tāme sastādīta 2024. gada 3. jūnijā</v>
      </c>
      <c r="B29" s="269"/>
      <c r="C29" s="269"/>
      <c r="D29" s="269"/>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1" t="s">
        <v>41</v>
      </c>
      <c r="B31" s="16"/>
      <c r="C31" s="323" t="str">
        <f>'Kops n'!C40:H40</f>
        <v>Gundega Ābelīte 03.06.2024</v>
      </c>
      <c r="D31" s="323"/>
      <c r="E31" s="323"/>
      <c r="F31" s="323"/>
      <c r="G31" s="323"/>
      <c r="H31" s="323"/>
      <c r="I31" s="16"/>
      <c r="J31" s="16"/>
      <c r="K31" s="16"/>
      <c r="L31" s="16"/>
      <c r="M31" s="16"/>
      <c r="N31" s="16"/>
      <c r="O31" s="16"/>
      <c r="P31" s="16"/>
    </row>
    <row r="32" spans="1:16" x14ac:dyDescent="0.2">
      <c r="A32" s="16"/>
      <c r="B32" s="16"/>
      <c r="C32" s="249" t="s">
        <v>15</v>
      </c>
      <c r="D32" s="249"/>
      <c r="E32" s="249"/>
      <c r="F32" s="249"/>
      <c r="G32" s="249"/>
      <c r="H32" s="249"/>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80" t="s">
        <v>16</v>
      </c>
      <c r="B34" s="43"/>
      <c r="C34" s="87" t="str">
        <f>'Kops n'!C43</f>
        <v>1-00180</v>
      </c>
      <c r="D34" s="43"/>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C2:I2"/>
    <mergeCell ref="C3:I3"/>
    <mergeCell ref="C4:I4"/>
    <mergeCell ref="D5:L5"/>
    <mergeCell ref="D6:L6"/>
    <mergeCell ref="D8:L8"/>
    <mergeCell ref="A9:F9"/>
    <mergeCell ref="J9:M9"/>
    <mergeCell ref="N9:O9"/>
    <mergeCell ref="D7:L7"/>
    <mergeCell ref="C32:H32"/>
    <mergeCell ref="L12:P12"/>
    <mergeCell ref="A23:K23"/>
    <mergeCell ref="C26:H26"/>
    <mergeCell ref="C27:H27"/>
    <mergeCell ref="A29:D29"/>
    <mergeCell ref="C31:H31"/>
    <mergeCell ref="A12:A13"/>
    <mergeCell ref="B12:B13"/>
    <mergeCell ref="C12:C13"/>
    <mergeCell ref="D12:D13"/>
    <mergeCell ref="E12:E13"/>
    <mergeCell ref="F12:K12"/>
  </mergeCells>
  <conditionalFormatting sqref="A23:K23">
    <cfRule type="containsText" dxfId="283" priority="4"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282" priority="2" operator="equal">
      <formula>0</formula>
    </cfRule>
  </conditionalFormatting>
  <conditionalFormatting sqref="C2:I2 D5:L8 N9:O9 L23:P23 C26:H26 C31:H31 C34">
    <cfRule type="cellIs" dxfId="281"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5"/>
  <sheetViews>
    <sheetView topLeftCell="A8" workbookViewId="0">
      <selection activeCell="S28" sqref="S2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'2a+c+n'!D1</f>
        <v>2</v>
      </c>
      <c r="E1" s="22"/>
      <c r="F1" s="22"/>
      <c r="G1" s="22"/>
      <c r="H1" s="22"/>
      <c r="I1" s="22"/>
      <c r="J1" s="22"/>
      <c r="N1" s="26"/>
      <c r="O1" s="27"/>
      <c r="P1" s="28"/>
    </row>
    <row r="2" spans="1:16" x14ac:dyDescent="0.2">
      <c r="A2" s="29"/>
      <c r="B2" s="29"/>
      <c r="C2" s="335" t="str">
        <f>'2a+c+n'!C2:I2</f>
        <v>Demontāžas darbi</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'2a+c+n'!A9</f>
        <v>Tāme sastādīta  2024. gada tirgus cenās, pamatojoties uz AR daļas rasējumiem</v>
      </c>
      <c r="B9" s="332"/>
      <c r="C9" s="332"/>
      <c r="D9" s="332"/>
      <c r="E9" s="332"/>
      <c r="F9" s="332"/>
      <c r="G9" s="31"/>
      <c r="H9" s="31"/>
      <c r="I9" s="31"/>
      <c r="J9" s="333" t="s">
        <v>45</v>
      </c>
      <c r="K9" s="333"/>
      <c r="L9" s="333"/>
      <c r="M9" s="333"/>
      <c r="N9" s="334">
        <f>P23</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izmaksas",IF('2a+c+n'!$Q14="C",'2a+c+n'!B14,0))</f>
        <v>0</v>
      </c>
      <c r="C14" s="23">
        <f>IF($C$4="citu pasākumu izmaksas",IF('2a+c+n'!$Q14="C",'2a+c+n'!C14,0))</f>
        <v>0</v>
      </c>
      <c r="D14" s="23">
        <f>IF($C$4="citu pasākumu izmaksas",IF('2a+c+n'!$Q14="C",'2a+c+n'!D14,0))</f>
        <v>0</v>
      </c>
      <c r="E14" s="46"/>
      <c r="F14" s="66"/>
      <c r="G14" s="119"/>
      <c r="H14" s="119">
        <f>IF($C$4="citu pasākumu izmaksas",IF('2a+c+n'!$Q14="C",'2a+c+n'!H14,0))</f>
        <v>0</v>
      </c>
      <c r="I14" s="119"/>
      <c r="J14" s="119"/>
      <c r="K14" s="120">
        <f>IF($C$4="citu pasākumu izmaksas",IF('2a+c+n'!$Q14="C",'2a+c+n'!K14,0))</f>
        <v>0</v>
      </c>
      <c r="L14" s="83">
        <f>IF($C$4="citu pasākumu izmaksas",IF('2a+c+n'!$Q14="C",'2a+c+n'!L14,0))</f>
        <v>0</v>
      </c>
      <c r="M14" s="119">
        <f>IF($C$4="citu pasākumu izmaksas",IF('2a+c+n'!$Q14="C",'2a+c+n'!M14,0))</f>
        <v>0</v>
      </c>
      <c r="N14" s="119">
        <f>IF($C$4="citu pasākumu izmaksas",IF('2a+c+n'!$Q14="C",'2a+c+n'!N14,0))</f>
        <v>0</v>
      </c>
      <c r="O14" s="119">
        <f>IF($C$4="citu pasākumu izmaksas",IF('2a+c+n'!$Q14="C",'2a+c+n'!O14,0))</f>
        <v>0</v>
      </c>
      <c r="P14" s="120">
        <f>IF($C$4="citu pasākumu izmaksas",IF('2a+c+n'!$Q14="C",'2a+c+n'!P14,0))</f>
        <v>0</v>
      </c>
    </row>
    <row r="15" spans="1:16" ht="20.399999999999999" x14ac:dyDescent="0.2">
      <c r="A15" s="53">
        <f>IF(P15=0,0,IF(COUNTBLANK(P15)=1,0,COUNTA($P$14:P15)))</f>
        <v>0</v>
      </c>
      <c r="B15" s="24" t="str">
        <f>IF($C$4="citu pasākumu izmaksas",IF('2a+c+n'!$Q15="C",'2a+c+n'!B15,0))</f>
        <v>02-00000</v>
      </c>
      <c r="C15" s="24" t="str">
        <f>IF($C$4="citu pasākumu izmaksas",IF('2a+c+n'!$Q15="C",'2a+c+n'!C15,0))</f>
        <v>Numurzīmes, karoga turētāja u.c. traucējošo elementu demontāža fasādē</v>
      </c>
      <c r="D15" s="24" t="str">
        <f>IF($C$4="citu pasākumu izmaksas",IF('2a+c+n'!$Q15="C",'2a+c+n'!D15,0))</f>
        <v>kompl</v>
      </c>
      <c r="E15" s="47"/>
      <c r="F15" s="68"/>
      <c r="G15" s="121"/>
      <c r="H15" s="121">
        <f>IF($C$4="citu pasākumu izmaksas",IF('2a+c+n'!$Q15="C",'2a+c+n'!H15,0))</f>
        <v>0</v>
      </c>
      <c r="I15" s="121"/>
      <c r="J15" s="121"/>
      <c r="K15" s="122">
        <f>IF($C$4="citu pasākumu izmaksas",IF('2a+c+n'!$Q15="C",'2a+c+n'!K15,0))</f>
        <v>0</v>
      </c>
      <c r="L15" s="84">
        <f>IF($C$4="citu pasākumu izmaksas",IF('2a+c+n'!$Q15="C",'2a+c+n'!L15,0))</f>
        <v>0</v>
      </c>
      <c r="M15" s="121">
        <f>IF($C$4="citu pasākumu izmaksas",IF('2a+c+n'!$Q15="C",'2a+c+n'!M15,0))</f>
        <v>0</v>
      </c>
      <c r="N15" s="121">
        <f>IF($C$4="citu pasākumu izmaksas",IF('2a+c+n'!$Q15="C",'2a+c+n'!N15,0))</f>
        <v>0</v>
      </c>
      <c r="O15" s="121">
        <f>IF($C$4="citu pasākumu izmaksas",IF('2a+c+n'!$Q15="C",'2a+c+n'!O15,0))</f>
        <v>0</v>
      </c>
      <c r="P15" s="122">
        <f>IF($C$4="citu pasākumu izmaksas",IF('2a+c+n'!$Q15="C",'2a+c+n'!P15,0))</f>
        <v>0</v>
      </c>
    </row>
    <row r="16" spans="1:16" x14ac:dyDescent="0.2">
      <c r="A16" s="53">
        <f>IF(P16=0,0,IF(COUNTBLANK(P16)=1,0,COUNTA($P$14:P16)))</f>
        <v>0</v>
      </c>
      <c r="B16" s="24">
        <f>IF($C$4="citu pasākumu izmaksas",IF('2a+c+n'!$Q16="C",'2a+c+n'!B16,0))</f>
        <v>0</v>
      </c>
      <c r="C16" s="24">
        <f>IF($C$4="citu pasākumu izmaksas",IF('2a+c+n'!$Q16="C",'2a+c+n'!C16,0))</f>
        <v>0</v>
      </c>
      <c r="D16" s="24">
        <f>IF($C$4="citu pasākumu izmaksas",IF('2a+c+n'!$Q16="C",'2a+c+n'!D16,0))</f>
        <v>0</v>
      </c>
      <c r="E16" s="47"/>
      <c r="F16" s="68"/>
      <c r="G16" s="121"/>
      <c r="H16" s="121">
        <f>IF($C$4="citu pasākumu izmaksas",IF('2a+c+n'!$Q16="C",'2a+c+n'!H16,0))</f>
        <v>0</v>
      </c>
      <c r="I16" s="121"/>
      <c r="J16" s="121"/>
      <c r="K16" s="122">
        <f>IF($C$4="citu pasākumu izmaksas",IF('2a+c+n'!$Q16="C",'2a+c+n'!K16,0))</f>
        <v>0</v>
      </c>
      <c r="L16" s="84">
        <f>IF($C$4="citu pasākumu izmaksas",IF('2a+c+n'!$Q16="C",'2a+c+n'!L16,0))</f>
        <v>0</v>
      </c>
      <c r="M16" s="121">
        <f>IF($C$4="citu pasākumu izmaksas",IF('2a+c+n'!$Q16="C",'2a+c+n'!M16,0))</f>
        <v>0</v>
      </c>
      <c r="N16" s="121">
        <f>IF($C$4="citu pasākumu izmaksas",IF('2a+c+n'!$Q16="C",'2a+c+n'!N16,0))</f>
        <v>0</v>
      </c>
      <c r="O16" s="121">
        <f>IF($C$4="citu pasākumu izmaksas",IF('2a+c+n'!$Q16="C",'2a+c+n'!O16,0))</f>
        <v>0</v>
      </c>
      <c r="P16" s="122">
        <f>IF($C$4="citu pasākumu izmaksas",IF('2a+c+n'!$Q16="C",'2a+c+n'!P16,0))</f>
        <v>0</v>
      </c>
    </row>
    <row r="17" spans="1:16" ht="20.399999999999999" x14ac:dyDescent="0.2">
      <c r="A17" s="53">
        <f>IF(P17=0,0,IF(COUNTBLANK(P17)=1,0,COUNTA($P$14:P17)))</f>
        <v>0</v>
      </c>
      <c r="B17" s="24" t="str">
        <f>IF($C$4="citu pasākumu izmaksas",IF('2a+c+n'!$Q17="C",'2a+c+n'!B17,0))</f>
        <v>02-00000</v>
      </c>
      <c r="C17" s="24" t="str">
        <f>IF($C$4="citu pasākumu izmaksas",IF('2a+c+n'!$Q17="C",'2a+c+n'!C17,0))</f>
        <v>Ieejas apgaismojuma uz fasādes, t.sk. pienākošie kabeļi fasādē, demontāža</v>
      </c>
      <c r="D17" s="24" t="str">
        <f>IF($C$4="citu pasākumu izmaksas",IF('2a+c+n'!$Q17="C",'2a+c+n'!D17,0))</f>
        <v>gab</v>
      </c>
      <c r="E17" s="47"/>
      <c r="F17" s="68"/>
      <c r="G17" s="121"/>
      <c r="H17" s="121">
        <f>IF($C$4="citu pasākumu izmaksas",IF('2a+c+n'!$Q17="C",'2a+c+n'!H17,0))</f>
        <v>0</v>
      </c>
      <c r="I17" s="121"/>
      <c r="J17" s="121"/>
      <c r="K17" s="122">
        <f>IF($C$4="citu pasākumu izmaksas",IF('2a+c+n'!$Q17="C",'2a+c+n'!K17,0))</f>
        <v>0</v>
      </c>
      <c r="L17" s="84">
        <f>IF($C$4="citu pasākumu izmaksas",IF('2a+c+n'!$Q17="C",'2a+c+n'!L17,0))</f>
        <v>0</v>
      </c>
      <c r="M17" s="121">
        <f>IF($C$4="citu pasākumu izmaksas",IF('2a+c+n'!$Q17="C",'2a+c+n'!M17,0))</f>
        <v>0</v>
      </c>
      <c r="N17" s="121">
        <f>IF($C$4="citu pasākumu izmaksas",IF('2a+c+n'!$Q17="C",'2a+c+n'!N17,0))</f>
        <v>0</v>
      </c>
      <c r="O17" s="121">
        <f>IF($C$4="citu pasākumu izmaksas",IF('2a+c+n'!$Q17="C",'2a+c+n'!O17,0))</f>
        <v>0</v>
      </c>
      <c r="P17" s="122">
        <f>IF($C$4="citu pasākumu izmaksas",IF('2a+c+n'!$Q17="C",'2a+c+n'!P17,0))</f>
        <v>0</v>
      </c>
    </row>
    <row r="18" spans="1:16" x14ac:dyDescent="0.2">
      <c r="A18" s="53">
        <f>IF(P18=0,0,IF(COUNTBLANK(P18)=1,0,COUNTA($P$14:P18)))</f>
        <v>0</v>
      </c>
      <c r="B18" s="24">
        <f>IF($C$4="citu pasākumu izmaksas",IF('2a+c+n'!$Q18="C",'2a+c+n'!B18,0))</f>
        <v>0</v>
      </c>
      <c r="C18" s="24">
        <f>IF($C$4="citu pasākumu izmaksas",IF('2a+c+n'!$Q18="C",'2a+c+n'!C18,0))</f>
        <v>0</v>
      </c>
      <c r="D18" s="24">
        <f>IF($C$4="citu pasākumu izmaksas",IF('2a+c+n'!$Q18="C",'2a+c+n'!D18,0))</f>
        <v>0</v>
      </c>
      <c r="E18" s="47"/>
      <c r="F18" s="68"/>
      <c r="G18" s="121"/>
      <c r="H18" s="121">
        <f>IF($C$4="citu pasākumu izmaksas",IF('2a+c+n'!$Q18="C",'2a+c+n'!H18,0))</f>
        <v>0</v>
      </c>
      <c r="I18" s="121"/>
      <c r="J18" s="121"/>
      <c r="K18" s="122">
        <f>IF($C$4="citu pasākumu izmaksas",IF('2a+c+n'!$Q18="C",'2a+c+n'!K18,0))</f>
        <v>0</v>
      </c>
      <c r="L18" s="84">
        <f>IF($C$4="citu pasākumu izmaksas",IF('2a+c+n'!$Q18="C",'2a+c+n'!L18,0))</f>
        <v>0</v>
      </c>
      <c r="M18" s="121">
        <f>IF($C$4="citu pasākumu izmaksas",IF('2a+c+n'!$Q18="C",'2a+c+n'!M18,0))</f>
        <v>0</v>
      </c>
      <c r="N18" s="121">
        <f>IF($C$4="citu pasākumu izmaksas",IF('2a+c+n'!$Q18="C",'2a+c+n'!N18,0))</f>
        <v>0</v>
      </c>
      <c r="O18" s="121">
        <f>IF($C$4="citu pasākumu izmaksas",IF('2a+c+n'!$Q18="C",'2a+c+n'!O18,0))</f>
        <v>0</v>
      </c>
      <c r="P18" s="122">
        <f>IF($C$4="citu pasākumu izmaksas",IF('2a+c+n'!$Q18="C",'2a+c+n'!P18,0))</f>
        <v>0</v>
      </c>
    </row>
    <row r="19" spans="1:16" x14ac:dyDescent="0.2">
      <c r="A19" s="53">
        <f>IF(P19=0,0,IF(COUNTBLANK(P19)=1,0,COUNTA($P$14:P19)))</f>
        <v>0</v>
      </c>
      <c r="B19" s="24">
        <f>IF($C$4="citu pasākumu izmaksas",IF('2a+c+n'!$Q19="C",'2a+c+n'!B19,0))</f>
        <v>0</v>
      </c>
      <c r="C19" s="24">
        <f>IF($C$4="citu pasākumu izmaksas",IF('2a+c+n'!$Q19="C",'2a+c+n'!C19,0))</f>
        <v>0</v>
      </c>
      <c r="D19" s="24">
        <f>IF($C$4="citu pasākumu izmaksas",IF('2a+c+n'!$Q19="C",'2a+c+n'!D19,0))</f>
        <v>0</v>
      </c>
      <c r="E19" s="47"/>
      <c r="F19" s="68"/>
      <c r="G19" s="121"/>
      <c r="H19" s="121">
        <f>IF($C$4="citu pasākumu izmaksas",IF('2a+c+n'!$Q19="C",'2a+c+n'!H19,0))</f>
        <v>0</v>
      </c>
      <c r="I19" s="121"/>
      <c r="J19" s="121"/>
      <c r="K19" s="122">
        <f>IF($C$4="citu pasākumu izmaksas",IF('2a+c+n'!$Q19="C",'2a+c+n'!K19,0))</f>
        <v>0</v>
      </c>
      <c r="L19" s="84">
        <f>IF($C$4="citu pasākumu izmaksas",IF('2a+c+n'!$Q19="C",'2a+c+n'!L19,0))</f>
        <v>0</v>
      </c>
      <c r="M19" s="121">
        <f>IF($C$4="citu pasākumu izmaksas",IF('2a+c+n'!$Q19="C",'2a+c+n'!M19,0))</f>
        <v>0</v>
      </c>
      <c r="N19" s="121">
        <f>IF($C$4="citu pasākumu izmaksas",IF('2a+c+n'!$Q19="C",'2a+c+n'!N19,0))</f>
        <v>0</v>
      </c>
      <c r="O19" s="121">
        <f>IF($C$4="citu pasākumu izmaksas",IF('2a+c+n'!$Q19="C",'2a+c+n'!O19,0))</f>
        <v>0</v>
      </c>
      <c r="P19" s="122">
        <f>IF($C$4="citu pasākumu izmaksas",IF('2a+c+n'!$Q19="C",'2a+c+n'!P19,0))</f>
        <v>0</v>
      </c>
    </row>
    <row r="20" spans="1:16" ht="20.399999999999999" x14ac:dyDescent="0.2">
      <c r="A20" s="53">
        <f>IF(P20=0,0,IF(COUNTBLANK(P20)=1,0,COUNTA($P$14:P20)))</f>
        <v>0</v>
      </c>
      <c r="B20" s="24" t="str">
        <f>IF($C$4="citu pasākumu izmaksas",IF('2a+c+n'!$Q20="C",'2a+c+n'!B20,0))</f>
        <v>02-00000</v>
      </c>
      <c r="C20" s="24" t="str">
        <f>IF($C$4="citu pasākumu izmaksas",IF('2a+c+n'!$Q20="C",'2a+c+n'!C20,0))</f>
        <v>Ieejas jumtiņu skārda demontāža, utilizācija</v>
      </c>
      <c r="D20" s="24" t="str">
        <f>IF($C$4="citu pasākumu izmaksas",IF('2a+c+n'!$Q20="C",'2a+c+n'!D20,0))</f>
        <v>tm</v>
      </c>
      <c r="E20" s="47"/>
      <c r="F20" s="68"/>
      <c r="G20" s="121"/>
      <c r="H20" s="121">
        <f>IF($C$4="citu pasākumu izmaksas",IF('2a+c+n'!$Q20="C",'2a+c+n'!H20,0))</f>
        <v>0</v>
      </c>
      <c r="I20" s="121"/>
      <c r="J20" s="121"/>
      <c r="K20" s="122">
        <f>IF($C$4="citu pasākumu izmaksas",IF('2a+c+n'!$Q20="C",'2a+c+n'!K20,0))</f>
        <v>0</v>
      </c>
      <c r="L20" s="84">
        <f>IF($C$4="citu pasākumu izmaksas",IF('2a+c+n'!$Q20="C",'2a+c+n'!L20,0))</f>
        <v>0</v>
      </c>
      <c r="M20" s="121">
        <f>IF($C$4="citu pasākumu izmaksas",IF('2a+c+n'!$Q20="C",'2a+c+n'!M20,0))</f>
        <v>0</v>
      </c>
      <c r="N20" s="121">
        <f>IF($C$4="citu pasākumu izmaksas",IF('2a+c+n'!$Q20="C",'2a+c+n'!N20,0))</f>
        <v>0</v>
      </c>
      <c r="O20" s="121">
        <f>IF($C$4="citu pasākumu izmaksas",IF('2a+c+n'!$Q20="C",'2a+c+n'!O20,0))</f>
        <v>0</v>
      </c>
      <c r="P20" s="122">
        <f>IF($C$4="citu pasākumu izmaksas",IF('2a+c+n'!$Q20="C",'2a+c+n'!P20,0))</f>
        <v>0</v>
      </c>
    </row>
    <row r="21" spans="1:16" ht="20.399999999999999" x14ac:dyDescent="0.2">
      <c r="A21" s="53">
        <f>IF(P21=0,0,IF(COUNTBLANK(P21)=1,0,COUNTA($P$14:P21)))</f>
        <v>0</v>
      </c>
      <c r="B21" s="24" t="str">
        <f>IF($C$4="citu pasākumu izmaksas",IF('2a+c+n'!$Q21="C",'2a+c+n'!B21,0))</f>
        <v>02-00000</v>
      </c>
      <c r="C21" s="24" t="str">
        <f>IF($C$4="citu pasākumu izmaksas",IF('2a+c+n'!$Q21="C",'2a+c+n'!C21,0))</f>
        <v>Jumta seguma demontāža, utilizācija</v>
      </c>
      <c r="D21" s="24" t="str">
        <f>IF($C$4="citu pasākumu izmaksas",IF('2a+c+n'!$Q21="C",'2a+c+n'!D21,0))</f>
        <v>m2</v>
      </c>
      <c r="E21" s="47"/>
      <c r="F21" s="68"/>
      <c r="G21" s="121"/>
      <c r="H21" s="121">
        <f>IF($C$4="citu pasākumu izmaksas",IF('2a+c+n'!$Q21="C",'2a+c+n'!H21,0))</f>
        <v>0</v>
      </c>
      <c r="I21" s="121"/>
      <c r="J21" s="121"/>
      <c r="K21" s="122">
        <f>IF($C$4="citu pasākumu izmaksas",IF('2a+c+n'!$Q21="C",'2a+c+n'!K21,0))</f>
        <v>0</v>
      </c>
      <c r="L21" s="84">
        <f>IF($C$4="citu pasākumu izmaksas",IF('2a+c+n'!$Q21="C",'2a+c+n'!L21,0))</f>
        <v>0</v>
      </c>
      <c r="M21" s="121">
        <f>IF($C$4="citu pasākumu izmaksas",IF('2a+c+n'!$Q21="C",'2a+c+n'!M21,0))</f>
        <v>0</v>
      </c>
      <c r="N21" s="121">
        <f>IF($C$4="citu pasākumu izmaksas",IF('2a+c+n'!$Q21="C",'2a+c+n'!N21,0))</f>
        <v>0</v>
      </c>
      <c r="O21" s="121">
        <f>IF($C$4="citu pasākumu izmaksas",IF('2a+c+n'!$Q21="C",'2a+c+n'!O21,0))</f>
        <v>0</v>
      </c>
      <c r="P21" s="122">
        <f>IF($C$4="citu pasākumu izmaksas",IF('2a+c+n'!$Q21="C",'2a+c+n'!P21,0))</f>
        <v>0</v>
      </c>
    </row>
    <row r="22" spans="1:16" ht="10.8" thickBot="1" x14ac:dyDescent="0.25">
      <c r="A22" s="53">
        <f>IF(P22=0,0,IF(COUNTBLANK(P22)=1,0,COUNTA($P$14:P22)))</f>
        <v>0</v>
      </c>
      <c r="B22" s="24">
        <f>IF($C$4="citu pasākumu izmaksas",IF('2a+c+n'!$Q22="C",'2a+c+n'!B22,0))</f>
        <v>0</v>
      </c>
      <c r="C22" s="24">
        <f>IF($C$4="citu pasākumu izmaksas",IF('2a+c+n'!$Q22="C",'2a+c+n'!C22,0))</f>
        <v>0</v>
      </c>
      <c r="D22" s="24">
        <f>IF($C$4="citu pasākumu izmaksas",IF('2a+c+n'!$Q22="C",'2a+c+n'!D22,0))</f>
        <v>0</v>
      </c>
      <c r="E22" s="47"/>
      <c r="F22" s="68"/>
      <c r="G22" s="121"/>
      <c r="H22" s="121">
        <f>IF($C$4="citu pasākumu izmaksas",IF('2a+c+n'!$Q22="C",'2a+c+n'!H22,0))</f>
        <v>0</v>
      </c>
      <c r="I22" s="121"/>
      <c r="J22" s="121"/>
      <c r="K22" s="122">
        <f>IF($C$4="citu pasākumu izmaksas",IF('2a+c+n'!$Q22="C",'2a+c+n'!K22,0))</f>
        <v>0</v>
      </c>
      <c r="L22" s="84">
        <f>IF($C$4="citu pasākumu izmaksas",IF('2a+c+n'!$Q22="C",'2a+c+n'!L22,0))</f>
        <v>0</v>
      </c>
      <c r="M22" s="121">
        <f>IF($C$4="citu pasākumu izmaksas",IF('2a+c+n'!$Q22="C",'2a+c+n'!M22,0))</f>
        <v>0</v>
      </c>
      <c r="N22" s="121">
        <f>IF($C$4="citu pasākumu izmaksas",IF('2a+c+n'!$Q22="C",'2a+c+n'!N22,0))</f>
        <v>0</v>
      </c>
      <c r="O22" s="121">
        <f>IF($C$4="citu pasākumu izmaksas",IF('2a+c+n'!$Q22="C",'2a+c+n'!O22,0))</f>
        <v>0</v>
      </c>
      <c r="P22" s="122">
        <f>IF($C$4="citu pasākumu izmaksas",IF('2a+c+n'!$Q22="C",'2a+c+n'!P22,0))</f>
        <v>0</v>
      </c>
    </row>
    <row r="23" spans="1:16" ht="12" customHeight="1" thickBot="1" x14ac:dyDescent="0.25">
      <c r="A23" s="320" t="s">
        <v>62</v>
      </c>
      <c r="B23" s="321"/>
      <c r="C23" s="321"/>
      <c r="D23" s="321"/>
      <c r="E23" s="321"/>
      <c r="F23" s="321"/>
      <c r="G23" s="321"/>
      <c r="H23" s="321"/>
      <c r="I23" s="321"/>
      <c r="J23" s="321"/>
      <c r="K23" s="322"/>
      <c r="L23" s="135">
        <f>SUM(L14:L22)</f>
        <v>0</v>
      </c>
      <c r="M23" s="136">
        <f>SUM(M14:M22)</f>
        <v>0</v>
      </c>
      <c r="N23" s="136">
        <f>SUM(N14:N22)</f>
        <v>0</v>
      </c>
      <c r="O23" s="136">
        <f>SUM(O14:O22)</f>
        <v>0</v>
      </c>
      <c r="P23" s="137">
        <f>SUM(P14:P22)</f>
        <v>0</v>
      </c>
    </row>
    <row r="24" spans="1:16" x14ac:dyDescent="0.2">
      <c r="A24" s="16"/>
      <c r="B24" s="16"/>
      <c r="C24" s="16"/>
      <c r="D24" s="16"/>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14</v>
      </c>
      <c r="B26" s="16"/>
      <c r="C26" s="323" t="str">
        <f>'Kops c'!C35:H35</f>
        <v>Gundega Ābelīte 03.06.2024</v>
      </c>
      <c r="D26" s="323"/>
      <c r="E26" s="323"/>
      <c r="F26" s="323"/>
      <c r="G26" s="323"/>
      <c r="H26" s="323"/>
      <c r="I26" s="16"/>
      <c r="J26" s="16"/>
      <c r="K26" s="16"/>
      <c r="L26" s="16"/>
      <c r="M26" s="16"/>
      <c r="N26" s="16"/>
      <c r="O26" s="16"/>
      <c r="P26" s="16"/>
    </row>
    <row r="27" spans="1:16" x14ac:dyDescent="0.2">
      <c r="A27" s="16"/>
      <c r="B27" s="16"/>
      <c r="C27" s="249" t="s">
        <v>15</v>
      </c>
      <c r="D27" s="249"/>
      <c r="E27" s="249"/>
      <c r="F27" s="249"/>
      <c r="G27" s="249"/>
      <c r="H27" s="249"/>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268" t="str">
        <f>'Kops n'!A38:D38</f>
        <v>Tāme sastādīta 2024. gada 3. jūnijā</v>
      </c>
      <c r="B29" s="269"/>
      <c r="C29" s="269"/>
      <c r="D29" s="269"/>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1" t="s">
        <v>41</v>
      </c>
      <c r="B31" s="16"/>
      <c r="C31" s="323" t="str">
        <f>'Kops c'!C40:H40</f>
        <v>Gundega Ābelīte 03.06.2024</v>
      </c>
      <c r="D31" s="323"/>
      <c r="E31" s="323"/>
      <c r="F31" s="323"/>
      <c r="G31" s="323"/>
      <c r="H31" s="323"/>
      <c r="I31" s="16"/>
      <c r="J31" s="16"/>
      <c r="K31" s="16"/>
      <c r="L31" s="16"/>
      <c r="M31" s="16"/>
      <c r="N31" s="16"/>
      <c r="O31" s="16"/>
      <c r="P31" s="16"/>
    </row>
    <row r="32" spans="1:16" x14ac:dyDescent="0.2">
      <c r="A32" s="16"/>
      <c r="B32" s="16"/>
      <c r="C32" s="249" t="s">
        <v>15</v>
      </c>
      <c r="D32" s="249"/>
      <c r="E32" s="249"/>
      <c r="F32" s="249"/>
      <c r="G32" s="249"/>
      <c r="H32" s="249"/>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80" t="s">
        <v>16</v>
      </c>
      <c r="B34" s="43"/>
      <c r="C34" s="87" t="str">
        <f>'Kops c'!C43</f>
        <v>1-00180</v>
      </c>
      <c r="D34" s="43"/>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2:H32"/>
    <mergeCell ref="L12:P12"/>
    <mergeCell ref="A23:K23"/>
    <mergeCell ref="C26:H26"/>
    <mergeCell ref="C27:H27"/>
    <mergeCell ref="A29:D29"/>
    <mergeCell ref="C31:H31"/>
  </mergeCells>
  <conditionalFormatting sqref="A23:K23">
    <cfRule type="containsText" dxfId="280" priority="4"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279" priority="2" operator="equal">
      <formula>0</formula>
    </cfRule>
  </conditionalFormatting>
  <conditionalFormatting sqref="C2:I2 D5:L8 N9:O9 L23:P23 C26:H26 C31:H31 C34">
    <cfRule type="cellIs" dxfId="278"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P35"/>
  <sheetViews>
    <sheetView topLeftCell="A8" workbookViewId="0">
      <selection activeCell="S22" sqref="S2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'2a+c+n'!D1</f>
        <v>2</v>
      </c>
      <c r="E1" s="22"/>
      <c r="F1" s="22"/>
      <c r="G1" s="22"/>
      <c r="H1" s="22"/>
      <c r="I1" s="22"/>
      <c r="J1" s="22"/>
      <c r="N1" s="26"/>
      <c r="O1" s="27"/>
      <c r="P1" s="28"/>
    </row>
    <row r="2" spans="1:16" x14ac:dyDescent="0.2">
      <c r="A2" s="29"/>
      <c r="B2" s="29"/>
      <c r="C2" s="335" t="str">
        <f>'2a+c+n'!C2:I2</f>
        <v>Demontāžas darbi</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'2a+c+n'!A9</f>
        <v>Tāme sastādīta  2024. gada tirgus cenās, pamatojoties uz AR daļas rasējumiem</v>
      </c>
      <c r="B9" s="332"/>
      <c r="C9" s="332"/>
      <c r="D9" s="332"/>
      <c r="E9" s="332"/>
      <c r="F9" s="332"/>
      <c r="G9" s="31"/>
      <c r="H9" s="31"/>
      <c r="I9" s="31"/>
      <c r="J9" s="333" t="s">
        <v>45</v>
      </c>
      <c r="K9" s="333"/>
      <c r="L9" s="333"/>
      <c r="M9" s="333"/>
      <c r="N9" s="334">
        <f>P23</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izmaksas",IF('2a+c+n'!$Q14="N",'2a+c+n'!B14,0))</f>
        <v>0</v>
      </c>
      <c r="C14" s="23">
        <f>IF($C$4="Neattiecināmās izmaksas",IF('2a+c+n'!$Q14="N",'2a+c+n'!C14,0))</f>
        <v>0</v>
      </c>
      <c r="D14" s="23">
        <f>IF($C$4="Neattiecināmās izmaksas",IF('2a+c+n'!$Q14="N",'2a+c+n'!D14,0))</f>
        <v>0</v>
      </c>
      <c r="E14" s="46"/>
      <c r="F14" s="66"/>
      <c r="G14" s="119"/>
      <c r="H14" s="119">
        <f>IF($C$4="Neattiecināmās izmaksas",IF('2a+c+n'!$Q14="N",'2a+c+n'!H14,0))</f>
        <v>0</v>
      </c>
      <c r="I14" s="119"/>
      <c r="J14" s="119"/>
      <c r="K14" s="120">
        <f>IF($C$4="Neattiecināmās izmaksas",IF('2a+c+n'!$Q14="N",'2a+c+n'!K14,0))</f>
        <v>0</v>
      </c>
      <c r="L14" s="83">
        <f>IF($C$4="Neattiecināmās izmaksas",IF('2a+c+n'!$Q14="N",'2a+c+n'!L14,0))</f>
        <v>0</v>
      </c>
      <c r="M14" s="119">
        <f>IF($C$4="Neattiecināmās izmaksas",IF('2a+c+n'!$Q14="N",'2a+c+n'!M14,0))</f>
        <v>0</v>
      </c>
      <c r="N14" s="119">
        <f>IF($C$4="Neattiecināmās izmaksas",IF('2a+c+n'!$Q14="N",'2a+c+n'!N14,0))</f>
        <v>0</v>
      </c>
      <c r="O14" s="119">
        <f>IF($C$4="Neattiecināmās izmaksas",IF('2a+c+n'!$Q14="N",'2a+c+n'!O14,0))</f>
        <v>0</v>
      </c>
      <c r="P14" s="120">
        <f>IF($C$4="Neattiecināmās izmaksas",IF('2a+c+n'!$Q14="N",'2a+c+n'!P14,0))</f>
        <v>0</v>
      </c>
    </row>
    <row r="15" spans="1:16" x14ac:dyDescent="0.2">
      <c r="A15" s="53">
        <f>IF(P15=0,0,IF(COUNTBLANK(P15)=1,0,COUNTA($P$14:P15)))</f>
        <v>0</v>
      </c>
      <c r="B15" s="24">
        <f>IF($C$4="Neattiecināmās izmaksas",IF('2a+c+n'!$Q15="N",'2a+c+n'!B15,0))</f>
        <v>0</v>
      </c>
      <c r="C15" s="24">
        <f>IF($C$4="Neattiecināmās izmaksas",IF('2a+c+n'!$Q15="N",'2a+c+n'!C15,0))</f>
        <v>0</v>
      </c>
      <c r="D15" s="24">
        <f>IF($C$4="Neattiecināmās izmaksas",IF('2a+c+n'!$Q15="N",'2a+c+n'!D15,0))</f>
        <v>0</v>
      </c>
      <c r="E15" s="47"/>
      <c r="F15" s="68"/>
      <c r="G15" s="121"/>
      <c r="H15" s="121">
        <f>IF($C$4="Neattiecināmās izmaksas",IF('2a+c+n'!$Q15="N",'2a+c+n'!H15,0))</f>
        <v>0</v>
      </c>
      <c r="I15" s="121"/>
      <c r="J15" s="121"/>
      <c r="K15" s="122">
        <f>IF($C$4="Neattiecināmās izmaksas",IF('2a+c+n'!$Q15="N",'2a+c+n'!K15,0))</f>
        <v>0</v>
      </c>
      <c r="L15" s="84">
        <f>IF($C$4="Neattiecināmās izmaksas",IF('2a+c+n'!$Q15="N",'2a+c+n'!L15,0))</f>
        <v>0</v>
      </c>
      <c r="M15" s="121">
        <f>IF($C$4="Neattiecināmās izmaksas",IF('2a+c+n'!$Q15="N",'2a+c+n'!M15,0))</f>
        <v>0</v>
      </c>
      <c r="N15" s="121">
        <f>IF($C$4="Neattiecināmās izmaksas",IF('2a+c+n'!$Q15="N",'2a+c+n'!N15,0))</f>
        <v>0</v>
      </c>
      <c r="O15" s="121">
        <f>IF($C$4="Neattiecināmās izmaksas",IF('2a+c+n'!$Q15="N",'2a+c+n'!O15,0))</f>
        <v>0</v>
      </c>
      <c r="P15" s="122">
        <f>IF($C$4="Neattiecināmās izmaksas",IF('2a+c+n'!$Q15="N",'2a+c+n'!P15,0))</f>
        <v>0</v>
      </c>
    </row>
    <row r="16" spans="1:16" x14ac:dyDescent="0.2">
      <c r="A16" s="53">
        <f>IF(P16=0,0,IF(COUNTBLANK(P16)=1,0,COUNTA($P$14:P16)))</f>
        <v>0</v>
      </c>
      <c r="B16" s="24">
        <f>IF($C$4="Neattiecināmās izmaksas",IF('2a+c+n'!$Q16="N",'2a+c+n'!B16,0))</f>
        <v>0</v>
      </c>
      <c r="C16" s="24">
        <f>IF($C$4="Neattiecināmās izmaksas",IF('2a+c+n'!$Q16="N",'2a+c+n'!C16,0))</f>
        <v>0</v>
      </c>
      <c r="D16" s="24">
        <f>IF($C$4="Neattiecināmās izmaksas",IF('2a+c+n'!$Q16="N",'2a+c+n'!D16,0))</f>
        <v>0</v>
      </c>
      <c r="E16" s="47"/>
      <c r="F16" s="68"/>
      <c r="G16" s="121"/>
      <c r="H16" s="121">
        <f>IF($C$4="Neattiecināmās izmaksas",IF('2a+c+n'!$Q16="N",'2a+c+n'!H16,0))</f>
        <v>0</v>
      </c>
      <c r="I16" s="121"/>
      <c r="J16" s="121"/>
      <c r="K16" s="122">
        <f>IF($C$4="Neattiecināmās izmaksas",IF('2a+c+n'!$Q16="N",'2a+c+n'!K16,0))</f>
        <v>0</v>
      </c>
      <c r="L16" s="84">
        <f>IF($C$4="Neattiecināmās izmaksas",IF('2a+c+n'!$Q16="N",'2a+c+n'!L16,0))</f>
        <v>0</v>
      </c>
      <c r="M16" s="121">
        <f>IF($C$4="Neattiecināmās izmaksas",IF('2a+c+n'!$Q16="N",'2a+c+n'!M16,0))</f>
        <v>0</v>
      </c>
      <c r="N16" s="121">
        <f>IF($C$4="Neattiecināmās izmaksas",IF('2a+c+n'!$Q16="N",'2a+c+n'!N16,0))</f>
        <v>0</v>
      </c>
      <c r="O16" s="121">
        <f>IF($C$4="Neattiecināmās izmaksas",IF('2a+c+n'!$Q16="N",'2a+c+n'!O16,0))</f>
        <v>0</v>
      </c>
      <c r="P16" s="122">
        <f>IF($C$4="Neattiecināmās izmaksas",IF('2a+c+n'!$Q16="N",'2a+c+n'!P16,0))</f>
        <v>0</v>
      </c>
    </row>
    <row r="17" spans="1:16" x14ac:dyDescent="0.2">
      <c r="A17" s="53">
        <f>IF(P17=0,0,IF(COUNTBLANK(P17)=1,0,COUNTA($P$14:P17)))</f>
        <v>0</v>
      </c>
      <c r="B17" s="24">
        <f>IF($C$4="Neattiecināmās izmaksas",IF('2a+c+n'!$Q17="N",'2a+c+n'!B17,0))</f>
        <v>0</v>
      </c>
      <c r="C17" s="24">
        <f>IF($C$4="Neattiecināmās izmaksas",IF('2a+c+n'!$Q17="N",'2a+c+n'!C17,0))</f>
        <v>0</v>
      </c>
      <c r="D17" s="24">
        <f>IF($C$4="Neattiecināmās izmaksas",IF('2a+c+n'!$Q17="N",'2a+c+n'!D17,0))</f>
        <v>0</v>
      </c>
      <c r="E17" s="47"/>
      <c r="F17" s="68"/>
      <c r="G17" s="121"/>
      <c r="H17" s="121">
        <f>IF($C$4="Neattiecināmās izmaksas",IF('2a+c+n'!$Q17="N",'2a+c+n'!H17,0))</f>
        <v>0</v>
      </c>
      <c r="I17" s="121"/>
      <c r="J17" s="121"/>
      <c r="K17" s="122">
        <f>IF($C$4="Neattiecināmās izmaksas",IF('2a+c+n'!$Q17="N",'2a+c+n'!K17,0))</f>
        <v>0</v>
      </c>
      <c r="L17" s="84">
        <f>IF($C$4="Neattiecināmās izmaksas",IF('2a+c+n'!$Q17="N",'2a+c+n'!L17,0))</f>
        <v>0</v>
      </c>
      <c r="M17" s="121">
        <f>IF($C$4="Neattiecināmās izmaksas",IF('2a+c+n'!$Q17="N",'2a+c+n'!M17,0))</f>
        <v>0</v>
      </c>
      <c r="N17" s="121">
        <f>IF($C$4="Neattiecināmās izmaksas",IF('2a+c+n'!$Q17="N",'2a+c+n'!N17,0))</f>
        <v>0</v>
      </c>
      <c r="O17" s="121">
        <f>IF($C$4="Neattiecināmās izmaksas",IF('2a+c+n'!$Q17="N",'2a+c+n'!O17,0))</f>
        <v>0</v>
      </c>
      <c r="P17" s="122">
        <f>IF($C$4="Neattiecināmās izmaksas",IF('2a+c+n'!$Q17="N",'2a+c+n'!P17,0))</f>
        <v>0</v>
      </c>
    </row>
    <row r="18" spans="1:16" x14ac:dyDescent="0.2">
      <c r="A18" s="53">
        <f>IF(P18=0,0,IF(COUNTBLANK(P18)=1,0,COUNTA($P$14:P18)))</f>
        <v>0</v>
      </c>
      <c r="B18" s="24">
        <f>IF($C$4="Neattiecināmās izmaksas",IF('2a+c+n'!$Q18="N",'2a+c+n'!B18,0))</f>
        <v>0</v>
      </c>
      <c r="C18" s="24">
        <f>IF($C$4="Neattiecināmās izmaksas",IF('2a+c+n'!$Q18="N",'2a+c+n'!C18,0))</f>
        <v>0</v>
      </c>
      <c r="D18" s="24">
        <f>IF($C$4="Neattiecināmās izmaksas",IF('2a+c+n'!$Q18="N",'2a+c+n'!D18,0))</f>
        <v>0</v>
      </c>
      <c r="E18" s="47"/>
      <c r="F18" s="68"/>
      <c r="G18" s="121"/>
      <c r="H18" s="121">
        <f>IF($C$4="Neattiecināmās izmaksas",IF('2a+c+n'!$Q18="N",'2a+c+n'!H18,0))</f>
        <v>0</v>
      </c>
      <c r="I18" s="121"/>
      <c r="J18" s="121"/>
      <c r="K18" s="122">
        <f>IF($C$4="Neattiecināmās izmaksas",IF('2a+c+n'!$Q18="N",'2a+c+n'!K18,0))</f>
        <v>0</v>
      </c>
      <c r="L18" s="84">
        <f>IF($C$4="Neattiecināmās izmaksas",IF('2a+c+n'!$Q18="N",'2a+c+n'!L18,0))</f>
        <v>0</v>
      </c>
      <c r="M18" s="121">
        <f>IF($C$4="Neattiecināmās izmaksas",IF('2a+c+n'!$Q18="N",'2a+c+n'!M18,0))</f>
        <v>0</v>
      </c>
      <c r="N18" s="121">
        <f>IF($C$4="Neattiecināmās izmaksas",IF('2a+c+n'!$Q18="N",'2a+c+n'!N18,0))</f>
        <v>0</v>
      </c>
      <c r="O18" s="121">
        <f>IF($C$4="Neattiecināmās izmaksas",IF('2a+c+n'!$Q18="N",'2a+c+n'!O18,0))</f>
        <v>0</v>
      </c>
      <c r="P18" s="122">
        <f>IF($C$4="Neattiecināmās izmaksas",IF('2a+c+n'!$Q18="N",'2a+c+n'!P18,0))</f>
        <v>0</v>
      </c>
    </row>
    <row r="19" spans="1:16" x14ac:dyDescent="0.2">
      <c r="A19" s="53">
        <f>IF(P19=0,0,IF(COUNTBLANK(P19)=1,0,COUNTA($P$14:P19)))</f>
        <v>0</v>
      </c>
      <c r="B19" s="24">
        <f>IF($C$4="Neattiecināmās izmaksas",IF('2a+c+n'!$Q19="N",'2a+c+n'!B19,0))</f>
        <v>0</v>
      </c>
      <c r="C19" s="24">
        <f>IF($C$4="Neattiecināmās izmaksas",IF('2a+c+n'!$Q19="N",'2a+c+n'!C19,0))</f>
        <v>0</v>
      </c>
      <c r="D19" s="24">
        <f>IF($C$4="Neattiecināmās izmaksas",IF('2a+c+n'!$Q19="N",'2a+c+n'!D19,0))</f>
        <v>0</v>
      </c>
      <c r="E19" s="47"/>
      <c r="F19" s="68"/>
      <c r="G19" s="121"/>
      <c r="H19" s="121">
        <f>IF($C$4="Neattiecināmās izmaksas",IF('2a+c+n'!$Q19="N",'2a+c+n'!H19,0))</f>
        <v>0</v>
      </c>
      <c r="I19" s="121"/>
      <c r="J19" s="121"/>
      <c r="K19" s="122">
        <f>IF($C$4="Neattiecināmās izmaksas",IF('2a+c+n'!$Q19="N",'2a+c+n'!K19,0))</f>
        <v>0</v>
      </c>
      <c r="L19" s="84">
        <f>IF($C$4="Neattiecināmās izmaksas",IF('2a+c+n'!$Q19="N",'2a+c+n'!L19,0))</f>
        <v>0</v>
      </c>
      <c r="M19" s="121">
        <f>IF($C$4="Neattiecināmās izmaksas",IF('2a+c+n'!$Q19="N",'2a+c+n'!M19,0))</f>
        <v>0</v>
      </c>
      <c r="N19" s="121">
        <f>IF($C$4="Neattiecināmās izmaksas",IF('2a+c+n'!$Q19="N",'2a+c+n'!N19,0))</f>
        <v>0</v>
      </c>
      <c r="O19" s="121">
        <f>IF($C$4="Neattiecināmās izmaksas",IF('2a+c+n'!$Q19="N",'2a+c+n'!O19,0))</f>
        <v>0</v>
      </c>
      <c r="P19" s="122">
        <f>IF($C$4="Neattiecināmās izmaksas",IF('2a+c+n'!$Q19="N",'2a+c+n'!P19,0))</f>
        <v>0</v>
      </c>
    </row>
    <row r="20" spans="1:16" x14ac:dyDescent="0.2">
      <c r="A20" s="53">
        <f>IF(P20=0,0,IF(COUNTBLANK(P20)=1,0,COUNTA($P$14:P20)))</f>
        <v>0</v>
      </c>
      <c r="B20" s="24">
        <f>IF($C$4="Neattiecināmās izmaksas",IF('2a+c+n'!$Q20="N",'2a+c+n'!B20,0))</f>
        <v>0</v>
      </c>
      <c r="C20" s="24">
        <f>IF($C$4="Neattiecināmās izmaksas",IF('2a+c+n'!$Q20="N",'2a+c+n'!C20,0))</f>
        <v>0</v>
      </c>
      <c r="D20" s="24">
        <f>IF($C$4="Neattiecināmās izmaksas",IF('2a+c+n'!$Q20="N",'2a+c+n'!D20,0))</f>
        <v>0</v>
      </c>
      <c r="E20" s="47"/>
      <c r="F20" s="68"/>
      <c r="G20" s="121"/>
      <c r="H20" s="121">
        <f>IF($C$4="Neattiecināmās izmaksas",IF('2a+c+n'!$Q20="N",'2a+c+n'!H20,0))</f>
        <v>0</v>
      </c>
      <c r="I20" s="121"/>
      <c r="J20" s="121"/>
      <c r="K20" s="122">
        <f>IF($C$4="Neattiecināmās izmaksas",IF('2a+c+n'!$Q20="N",'2a+c+n'!K20,0))</f>
        <v>0</v>
      </c>
      <c r="L20" s="84">
        <f>IF($C$4="Neattiecināmās izmaksas",IF('2a+c+n'!$Q20="N",'2a+c+n'!L20,0))</f>
        <v>0</v>
      </c>
      <c r="M20" s="121">
        <f>IF($C$4="Neattiecināmās izmaksas",IF('2a+c+n'!$Q20="N",'2a+c+n'!M20,0))</f>
        <v>0</v>
      </c>
      <c r="N20" s="121">
        <f>IF($C$4="Neattiecināmās izmaksas",IF('2a+c+n'!$Q20="N",'2a+c+n'!N20,0))</f>
        <v>0</v>
      </c>
      <c r="O20" s="121">
        <f>IF($C$4="Neattiecināmās izmaksas",IF('2a+c+n'!$Q20="N",'2a+c+n'!O20,0))</f>
        <v>0</v>
      </c>
      <c r="P20" s="122">
        <f>IF($C$4="Neattiecināmās izmaksas",IF('2a+c+n'!$Q20="N",'2a+c+n'!P20,0))</f>
        <v>0</v>
      </c>
    </row>
    <row r="21" spans="1:16" x14ac:dyDescent="0.2">
      <c r="A21" s="53">
        <f>IF(P21=0,0,IF(COUNTBLANK(P21)=1,0,COUNTA($P$14:P21)))</f>
        <v>0</v>
      </c>
      <c r="B21" s="24">
        <f>IF($C$4="Neattiecināmās izmaksas",IF('2a+c+n'!$Q20="N",'2a+c+n'!B20,0))</f>
        <v>0</v>
      </c>
      <c r="C21" s="24">
        <f>IF($C$4="Neattiecināmās izmaksas",IF('2a+c+n'!$Q20="N",'2a+c+n'!C20,0))</f>
        <v>0</v>
      </c>
      <c r="D21" s="24">
        <f>IF($C$4="Neattiecināmās izmaksas",IF('2a+c+n'!$Q20="N",'2a+c+n'!D20,0))</f>
        <v>0</v>
      </c>
      <c r="E21" s="47"/>
      <c r="F21" s="68"/>
      <c r="G21" s="121"/>
      <c r="H21" s="121">
        <f>IF($C$4="Neattiecināmās izmaksas",IF('2a+c+n'!$Q20="N",'2a+c+n'!H20,0))</f>
        <v>0</v>
      </c>
      <c r="I21" s="121"/>
      <c r="J21" s="121"/>
      <c r="K21" s="122">
        <f>IF($C$4="Neattiecināmās izmaksas",IF('2a+c+n'!$Q20="N",'2a+c+n'!K20,0))</f>
        <v>0</v>
      </c>
      <c r="L21" s="84">
        <f>IF($C$4="Neattiecināmās izmaksas",IF('2a+c+n'!$Q20="N",'2a+c+n'!L20,0))</f>
        <v>0</v>
      </c>
      <c r="M21" s="121">
        <f>IF($C$4="Neattiecināmās izmaksas",IF('2a+c+n'!$Q20="N",'2a+c+n'!M20,0))</f>
        <v>0</v>
      </c>
      <c r="N21" s="121">
        <f>IF($C$4="Neattiecināmās izmaksas",IF('2a+c+n'!$Q20="N",'2a+c+n'!N20,0))</f>
        <v>0</v>
      </c>
      <c r="O21" s="121">
        <f>IF($C$4="Neattiecināmās izmaksas",IF('2a+c+n'!$Q20="N",'2a+c+n'!O20,0))</f>
        <v>0</v>
      </c>
      <c r="P21" s="122">
        <f>IF($C$4="Neattiecināmās izmaksas",IF('2a+c+n'!$Q20="N",'2a+c+n'!P20,0))</f>
        <v>0</v>
      </c>
    </row>
    <row r="22" spans="1:16" ht="10.8" thickBot="1" x14ac:dyDescent="0.25">
      <c r="A22" s="53">
        <f>IF(P22=0,0,IF(COUNTBLANK(P22)=1,0,COUNTA($P$14:P22)))</f>
        <v>0</v>
      </c>
      <c r="B22" s="24">
        <f>IF($C$4="Neattiecināmās izmaksas",IF('2a+c+n'!$Q22="N",'2a+c+n'!B22,0))</f>
        <v>0</v>
      </c>
      <c r="C22" s="24">
        <f>IF($C$4="Neattiecināmās izmaksas",IF('2a+c+n'!$Q22="N",'2a+c+n'!C22,0))</f>
        <v>0</v>
      </c>
      <c r="D22" s="24">
        <f>IF($C$4="Neattiecināmās izmaksas",IF('2a+c+n'!$Q22="N",'2a+c+n'!D22,0))</f>
        <v>0</v>
      </c>
      <c r="E22" s="47"/>
      <c r="F22" s="68"/>
      <c r="G22" s="121"/>
      <c r="H22" s="121">
        <f>IF($C$4="Neattiecināmās izmaksas",IF('2a+c+n'!$Q22="N",'2a+c+n'!H22,0))</f>
        <v>0</v>
      </c>
      <c r="I22" s="121"/>
      <c r="J22" s="121"/>
      <c r="K22" s="122">
        <f>IF($C$4="Neattiecināmās izmaksas",IF('2a+c+n'!$Q22="N",'2a+c+n'!K22,0))</f>
        <v>0</v>
      </c>
      <c r="L22" s="84">
        <f>IF($C$4="Neattiecināmās izmaksas",IF('2a+c+n'!$Q22="N",'2a+c+n'!L22,0))</f>
        <v>0</v>
      </c>
      <c r="M22" s="121">
        <f>IF($C$4="Neattiecināmās izmaksas",IF('2a+c+n'!$Q22="N",'2a+c+n'!M22,0))</f>
        <v>0</v>
      </c>
      <c r="N22" s="121">
        <f>IF($C$4="Neattiecināmās izmaksas",IF('2a+c+n'!$Q22="N",'2a+c+n'!N22,0))</f>
        <v>0</v>
      </c>
      <c r="O22" s="121">
        <f>IF($C$4="Neattiecināmās izmaksas",IF('2a+c+n'!$Q22="N",'2a+c+n'!O22,0))</f>
        <v>0</v>
      </c>
      <c r="P22" s="122">
        <f>IF($C$4="Neattiecināmās izmaksas",IF('2a+c+n'!$Q22="N",'2a+c+n'!P22,0))</f>
        <v>0</v>
      </c>
    </row>
    <row r="23" spans="1:16" ht="12" customHeight="1" thickBot="1" x14ac:dyDescent="0.25">
      <c r="A23" s="320" t="s">
        <v>62</v>
      </c>
      <c r="B23" s="321"/>
      <c r="C23" s="321"/>
      <c r="D23" s="321"/>
      <c r="E23" s="321"/>
      <c r="F23" s="321"/>
      <c r="G23" s="321"/>
      <c r="H23" s="321"/>
      <c r="I23" s="321"/>
      <c r="J23" s="321"/>
      <c r="K23" s="322"/>
      <c r="L23" s="135">
        <f>SUM(L14:L22)</f>
        <v>0</v>
      </c>
      <c r="M23" s="136">
        <f>SUM(M14:M22)</f>
        <v>0</v>
      </c>
      <c r="N23" s="136">
        <f>SUM(N14:N22)</f>
        <v>0</v>
      </c>
      <c r="O23" s="136">
        <f>SUM(O14:O22)</f>
        <v>0</v>
      </c>
      <c r="P23" s="137">
        <f>SUM(P14:P22)</f>
        <v>0</v>
      </c>
    </row>
    <row r="24" spans="1:16" x14ac:dyDescent="0.2">
      <c r="A24" s="16"/>
      <c r="B24" s="16"/>
      <c r="C24" s="16"/>
      <c r="D24" s="16"/>
      <c r="E24" s="16"/>
      <c r="F24" s="16"/>
      <c r="G24" s="16"/>
      <c r="H24" s="16"/>
      <c r="I24" s="16"/>
      <c r="J24" s="16"/>
      <c r="K24" s="16"/>
      <c r="L24" s="16"/>
      <c r="M24" s="16"/>
      <c r="N24" s="16"/>
      <c r="O24" s="16"/>
      <c r="P24" s="16"/>
    </row>
    <row r="25" spans="1:16" x14ac:dyDescent="0.2">
      <c r="A25" s="16"/>
      <c r="B25" s="16"/>
      <c r="C25" s="16"/>
      <c r="D25" s="16"/>
      <c r="E25" s="16"/>
      <c r="F25" s="16"/>
      <c r="G25" s="16"/>
      <c r="H25" s="16"/>
      <c r="I25" s="16"/>
      <c r="J25" s="16"/>
      <c r="K25" s="16"/>
      <c r="L25" s="16"/>
      <c r="M25" s="16"/>
      <c r="N25" s="16"/>
      <c r="O25" s="16"/>
      <c r="P25" s="16"/>
    </row>
    <row r="26" spans="1:16" x14ac:dyDescent="0.2">
      <c r="A26" s="1" t="s">
        <v>14</v>
      </c>
      <c r="B26" s="16"/>
      <c r="C26" s="323" t="str">
        <f>'Kops n'!C35:H35</f>
        <v>Gundega Ābelīte 03.06.2024</v>
      </c>
      <c r="D26" s="323"/>
      <c r="E26" s="323"/>
      <c r="F26" s="323"/>
      <c r="G26" s="323"/>
      <c r="H26" s="323"/>
      <c r="I26" s="16"/>
      <c r="J26" s="16"/>
      <c r="K26" s="16"/>
      <c r="L26" s="16"/>
      <c r="M26" s="16"/>
      <c r="N26" s="16"/>
      <c r="O26" s="16"/>
      <c r="P26" s="16"/>
    </row>
    <row r="27" spans="1:16" x14ac:dyDescent="0.2">
      <c r="A27" s="16"/>
      <c r="B27" s="16"/>
      <c r="C27" s="249" t="s">
        <v>15</v>
      </c>
      <c r="D27" s="249"/>
      <c r="E27" s="249"/>
      <c r="F27" s="249"/>
      <c r="G27" s="249"/>
      <c r="H27" s="249"/>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268" t="str">
        <f>'Kops n'!A38:D38</f>
        <v>Tāme sastādīta 2024. gada 3. jūnijā</v>
      </c>
      <c r="B29" s="269"/>
      <c r="C29" s="269"/>
      <c r="D29" s="269"/>
      <c r="E29" s="16"/>
      <c r="F29" s="16"/>
      <c r="G29" s="16"/>
      <c r="H29" s="16"/>
      <c r="I29" s="16"/>
      <c r="J29" s="16"/>
      <c r="K29" s="16"/>
      <c r="L29" s="16"/>
      <c r="M29" s="16"/>
      <c r="N29" s="16"/>
      <c r="O29" s="16"/>
      <c r="P29" s="16"/>
    </row>
    <row r="30" spans="1:16" x14ac:dyDescent="0.2">
      <c r="A30" s="16"/>
      <c r="B30" s="16"/>
      <c r="C30" s="16"/>
      <c r="D30" s="16"/>
      <c r="E30" s="16"/>
      <c r="F30" s="16"/>
      <c r="G30" s="16"/>
      <c r="H30" s="16"/>
      <c r="I30" s="16"/>
      <c r="J30" s="16"/>
      <c r="K30" s="16"/>
      <c r="L30" s="16"/>
      <c r="M30" s="16"/>
      <c r="N30" s="16"/>
      <c r="O30" s="16"/>
      <c r="P30" s="16"/>
    </row>
    <row r="31" spans="1:16" x14ac:dyDescent="0.2">
      <c r="A31" s="1" t="s">
        <v>41</v>
      </c>
      <c r="B31" s="16"/>
      <c r="C31" s="323" t="str">
        <f>'Kops n'!C40:H40</f>
        <v>Gundega Ābelīte 03.06.2024</v>
      </c>
      <c r="D31" s="323"/>
      <c r="E31" s="323"/>
      <c r="F31" s="323"/>
      <c r="G31" s="323"/>
      <c r="H31" s="323"/>
      <c r="I31" s="16"/>
      <c r="J31" s="16"/>
      <c r="K31" s="16"/>
      <c r="L31" s="16"/>
      <c r="M31" s="16"/>
      <c r="N31" s="16"/>
      <c r="O31" s="16"/>
      <c r="P31" s="16"/>
    </row>
    <row r="32" spans="1:16" x14ac:dyDescent="0.2">
      <c r="A32" s="16"/>
      <c r="B32" s="16"/>
      <c r="C32" s="249" t="s">
        <v>15</v>
      </c>
      <c r="D32" s="249"/>
      <c r="E32" s="249"/>
      <c r="F32" s="249"/>
      <c r="G32" s="249"/>
      <c r="H32" s="249"/>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80" t="s">
        <v>16</v>
      </c>
      <c r="B34" s="43"/>
      <c r="C34" s="87" t="str">
        <f>'Kops n'!C43</f>
        <v>1-00180</v>
      </c>
      <c r="D34" s="43"/>
      <c r="E34" s="16"/>
      <c r="F34" s="16"/>
      <c r="G34" s="16"/>
      <c r="H34" s="16"/>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sheetData>
  <mergeCells count="23">
    <mergeCell ref="C2:I2"/>
    <mergeCell ref="C3:I3"/>
    <mergeCell ref="C4:I4"/>
    <mergeCell ref="D5:L5"/>
    <mergeCell ref="D6:L6"/>
    <mergeCell ref="D8:L8"/>
    <mergeCell ref="A9:F9"/>
    <mergeCell ref="J9:M9"/>
    <mergeCell ref="N9:O9"/>
    <mergeCell ref="D7:L7"/>
    <mergeCell ref="C32:H32"/>
    <mergeCell ref="L12:P12"/>
    <mergeCell ref="A23:K23"/>
    <mergeCell ref="C26:H26"/>
    <mergeCell ref="C27:H27"/>
    <mergeCell ref="A29:D29"/>
    <mergeCell ref="C31:H31"/>
    <mergeCell ref="A12:A13"/>
    <mergeCell ref="B12:B13"/>
    <mergeCell ref="C12:C13"/>
    <mergeCell ref="D12:D13"/>
    <mergeCell ref="E12:E13"/>
    <mergeCell ref="F12:K12"/>
  </mergeCells>
  <conditionalFormatting sqref="A23:K23">
    <cfRule type="containsText" dxfId="277" priority="4"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276" priority="2" operator="equal">
      <formula>0</formula>
    </cfRule>
  </conditionalFormatting>
  <conditionalFormatting sqref="C2:I2 D5:L8 N9:O9 L23:P23 C26:H26 C31:H31 C34">
    <cfRule type="cellIs" dxfId="275"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Q99"/>
  <sheetViews>
    <sheetView topLeftCell="A73" workbookViewId="0">
      <selection activeCell="C83" sqref="C8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3</v>
      </c>
      <c r="E1" s="22"/>
      <c r="F1" s="22"/>
      <c r="G1" s="22"/>
      <c r="H1" s="22"/>
      <c r="I1" s="22"/>
      <c r="J1" s="22"/>
      <c r="N1" s="26"/>
      <c r="O1" s="27"/>
      <c r="P1" s="28"/>
    </row>
    <row r="2" spans="1:17" x14ac:dyDescent="0.2">
      <c r="A2" s="29"/>
      <c r="B2" s="29"/>
      <c r="C2" s="335" t="s">
        <v>339</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340</v>
      </c>
      <c r="B9" s="332"/>
      <c r="C9" s="332"/>
      <c r="D9" s="332"/>
      <c r="E9" s="332"/>
      <c r="F9" s="332"/>
      <c r="G9" s="31"/>
      <c r="H9" s="31"/>
      <c r="I9" s="31"/>
      <c r="J9" s="333" t="s">
        <v>45</v>
      </c>
      <c r="K9" s="333"/>
      <c r="L9" s="333"/>
      <c r="M9" s="333"/>
      <c r="N9" s="334">
        <f>P87</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2"/>
      <c r="B14" s="23"/>
      <c r="C14" s="161" t="s">
        <v>170</v>
      </c>
      <c r="D14" s="23"/>
      <c r="E14" s="46"/>
      <c r="F14" s="73"/>
      <c r="G14" s="151"/>
      <c r="H14" s="111">
        <f>F14*G14</f>
        <v>0</v>
      </c>
      <c r="I14" s="151"/>
      <c r="J14" s="151"/>
      <c r="K14" s="116">
        <f>SUM(H14:J14)</f>
        <v>0</v>
      </c>
      <c r="L14" s="73">
        <f>E14*F14</f>
        <v>0</v>
      </c>
      <c r="M14" s="111">
        <f>H14*E14</f>
        <v>0</v>
      </c>
      <c r="N14" s="111">
        <f>I14*E14</f>
        <v>0</v>
      </c>
      <c r="O14" s="111">
        <f>J14*E14</f>
        <v>0</v>
      </c>
      <c r="P14" s="112">
        <f>SUM(M14:O14)</f>
        <v>0</v>
      </c>
      <c r="Q14" s="59"/>
    </row>
    <row r="15" spans="1:17" ht="20.399999999999999" x14ac:dyDescent="0.2">
      <c r="A15" s="36">
        <v>1</v>
      </c>
      <c r="B15" s="24" t="s">
        <v>88</v>
      </c>
      <c r="C15" s="141" t="s">
        <v>171</v>
      </c>
      <c r="D15" s="159" t="s">
        <v>150</v>
      </c>
      <c r="E15" s="235">
        <v>96.800000000000011</v>
      </c>
      <c r="F15" s="148"/>
      <c r="G15" s="152"/>
      <c r="H15" s="113">
        <f>F15*G15</f>
        <v>0</v>
      </c>
      <c r="I15" s="155"/>
      <c r="J15" s="155"/>
      <c r="K15" s="117">
        <f t="shared" ref="K15:K80" si="0">SUM(H15:J15)</f>
        <v>0</v>
      </c>
      <c r="L15" s="41">
        <f t="shared" ref="L15:L80" si="1">E15*F15</f>
        <v>0</v>
      </c>
      <c r="M15" s="113">
        <f t="shared" ref="M15:M80" si="2">H15*E15</f>
        <v>0</v>
      </c>
      <c r="N15" s="113">
        <f t="shared" ref="N15:N80" si="3">I15*E15</f>
        <v>0</v>
      </c>
      <c r="O15" s="113">
        <f t="shared" ref="O15:O80" si="4">J15*E15</f>
        <v>0</v>
      </c>
      <c r="P15" s="114">
        <f t="shared" ref="P15:P80" si="5">SUM(M15:O15)</f>
        <v>0</v>
      </c>
      <c r="Q15" s="64" t="s">
        <v>46</v>
      </c>
    </row>
    <row r="16" spans="1:17" ht="20.399999999999999" x14ac:dyDescent="0.2">
      <c r="A16" s="36">
        <v>2</v>
      </c>
      <c r="B16" s="24" t="s">
        <v>88</v>
      </c>
      <c r="C16" s="141" t="s">
        <v>172</v>
      </c>
      <c r="D16" s="159" t="s">
        <v>109</v>
      </c>
      <c r="E16" s="235">
        <v>0.5</v>
      </c>
      <c r="F16" s="148"/>
      <c r="G16" s="152"/>
      <c r="H16" s="113">
        <f t="shared" ref="H16:H81" si="6">F16*G16</f>
        <v>0</v>
      </c>
      <c r="I16" s="155"/>
      <c r="J16" s="155"/>
      <c r="K16" s="117">
        <f t="shared" si="0"/>
        <v>0</v>
      </c>
      <c r="L16" s="41">
        <f t="shared" si="1"/>
        <v>0</v>
      </c>
      <c r="M16" s="113">
        <f t="shared" si="2"/>
        <v>0</v>
      </c>
      <c r="N16" s="113">
        <f t="shared" si="3"/>
        <v>0</v>
      </c>
      <c r="O16" s="113">
        <f t="shared" si="4"/>
        <v>0</v>
      </c>
      <c r="P16" s="114">
        <f t="shared" si="5"/>
        <v>0</v>
      </c>
      <c r="Q16" s="64" t="s">
        <v>46</v>
      </c>
    </row>
    <row r="17" spans="1:17" ht="30.6" x14ac:dyDescent="0.2">
      <c r="A17" s="36">
        <v>3</v>
      </c>
      <c r="B17" s="24" t="s">
        <v>88</v>
      </c>
      <c r="C17" s="141" t="s">
        <v>173</v>
      </c>
      <c r="D17" s="159" t="s">
        <v>109</v>
      </c>
      <c r="E17" s="235">
        <v>168.74</v>
      </c>
      <c r="F17" s="148"/>
      <c r="G17" s="152"/>
      <c r="H17" s="113">
        <f t="shared" si="6"/>
        <v>0</v>
      </c>
      <c r="I17" s="155"/>
      <c r="J17" s="155"/>
      <c r="K17" s="117">
        <f t="shared" si="0"/>
        <v>0</v>
      </c>
      <c r="L17" s="41">
        <f t="shared" si="1"/>
        <v>0</v>
      </c>
      <c r="M17" s="113">
        <f t="shared" si="2"/>
        <v>0</v>
      </c>
      <c r="N17" s="113">
        <f t="shared" si="3"/>
        <v>0</v>
      </c>
      <c r="O17" s="113">
        <f t="shared" si="4"/>
        <v>0</v>
      </c>
      <c r="P17" s="114">
        <f t="shared" si="5"/>
        <v>0</v>
      </c>
      <c r="Q17" s="64" t="s">
        <v>46</v>
      </c>
    </row>
    <row r="18" spans="1:17" ht="30.6" x14ac:dyDescent="0.2">
      <c r="A18" s="36">
        <v>4</v>
      </c>
      <c r="B18" s="24" t="s">
        <v>88</v>
      </c>
      <c r="C18" s="40" t="s">
        <v>174</v>
      </c>
      <c r="D18" s="159" t="s">
        <v>109</v>
      </c>
      <c r="E18" s="235">
        <v>168.74</v>
      </c>
      <c r="F18" s="148"/>
      <c r="G18" s="152"/>
      <c r="H18" s="113">
        <f t="shared" si="6"/>
        <v>0</v>
      </c>
      <c r="I18" s="155"/>
      <c r="J18" s="155"/>
      <c r="K18" s="117">
        <f t="shared" si="0"/>
        <v>0</v>
      </c>
      <c r="L18" s="41">
        <f t="shared" si="1"/>
        <v>0</v>
      </c>
      <c r="M18" s="113">
        <f t="shared" si="2"/>
        <v>0</v>
      </c>
      <c r="N18" s="113">
        <f t="shared" si="3"/>
        <v>0</v>
      </c>
      <c r="O18" s="113">
        <f t="shared" si="4"/>
        <v>0</v>
      </c>
      <c r="P18" s="114">
        <f t="shared" si="5"/>
        <v>0</v>
      </c>
      <c r="Q18" s="64" t="s">
        <v>46</v>
      </c>
    </row>
    <row r="19" spans="1:17" ht="20.399999999999999" x14ac:dyDescent="0.2">
      <c r="A19" s="36">
        <v>5</v>
      </c>
      <c r="B19" s="24" t="s">
        <v>147</v>
      </c>
      <c r="C19" s="40" t="s">
        <v>381</v>
      </c>
      <c r="D19" s="159" t="s">
        <v>68</v>
      </c>
      <c r="E19" s="235">
        <v>4</v>
      </c>
      <c r="F19" s="148"/>
      <c r="G19" s="152"/>
      <c r="H19" s="113">
        <f t="shared" ref="H19" si="7">F19*G19</f>
        <v>0</v>
      </c>
      <c r="I19" s="155"/>
      <c r="J19" s="155"/>
      <c r="K19" s="117">
        <f t="shared" ref="K19" si="8">SUM(H19:J19)</f>
        <v>0</v>
      </c>
      <c r="L19" s="41">
        <f t="shared" ref="L19" si="9">E19*F19</f>
        <v>0</v>
      </c>
      <c r="M19" s="113">
        <f t="shared" ref="M19" si="10">H19*E19</f>
        <v>0</v>
      </c>
      <c r="N19" s="113">
        <f t="shared" ref="N19" si="11">I19*E19</f>
        <v>0</v>
      </c>
      <c r="O19" s="113">
        <f t="shared" ref="O19" si="12">J19*E19</f>
        <v>0</v>
      </c>
      <c r="P19" s="114">
        <f t="shared" ref="P19" si="13">SUM(M19:O19)</f>
        <v>0</v>
      </c>
      <c r="Q19" s="64" t="s">
        <v>46</v>
      </c>
    </row>
    <row r="20" spans="1:17" x14ac:dyDescent="0.2">
      <c r="A20" s="36">
        <v>6</v>
      </c>
      <c r="B20" s="74"/>
      <c r="C20" s="188" t="s">
        <v>175</v>
      </c>
      <c r="D20" s="24"/>
      <c r="E20" s="47"/>
      <c r="F20" s="41"/>
      <c r="G20" s="152"/>
      <c r="H20" s="113">
        <f t="shared" si="6"/>
        <v>0</v>
      </c>
      <c r="I20" s="152"/>
      <c r="J20" s="152"/>
      <c r="K20" s="117">
        <f t="shared" si="0"/>
        <v>0</v>
      </c>
      <c r="L20" s="41">
        <f t="shared" si="1"/>
        <v>0</v>
      </c>
      <c r="M20" s="113">
        <f t="shared" si="2"/>
        <v>0</v>
      </c>
      <c r="N20" s="113">
        <f t="shared" si="3"/>
        <v>0</v>
      </c>
      <c r="O20" s="113">
        <f t="shared" si="4"/>
        <v>0</v>
      </c>
      <c r="P20" s="114">
        <f t="shared" si="5"/>
        <v>0</v>
      </c>
      <c r="Q20" s="64"/>
    </row>
    <row r="21" spans="1:17" ht="20.399999999999999" x14ac:dyDescent="0.2">
      <c r="A21" s="36">
        <v>7</v>
      </c>
      <c r="B21" s="24" t="s">
        <v>88</v>
      </c>
      <c r="C21" s="141" t="s">
        <v>176</v>
      </c>
      <c r="D21" s="159" t="s">
        <v>111</v>
      </c>
      <c r="E21" s="235">
        <v>506.22</v>
      </c>
      <c r="F21" s="148"/>
      <c r="G21" s="152"/>
      <c r="H21" s="113">
        <f t="shared" si="6"/>
        <v>0</v>
      </c>
      <c r="I21" s="155"/>
      <c r="J21" s="155"/>
      <c r="K21" s="117">
        <f t="shared" si="0"/>
        <v>0</v>
      </c>
      <c r="L21" s="41">
        <f t="shared" si="1"/>
        <v>0</v>
      </c>
      <c r="M21" s="113">
        <f t="shared" si="2"/>
        <v>0</v>
      </c>
      <c r="N21" s="113">
        <f t="shared" si="3"/>
        <v>0</v>
      </c>
      <c r="O21" s="113">
        <f t="shared" si="4"/>
        <v>0</v>
      </c>
      <c r="P21" s="114">
        <f t="shared" si="5"/>
        <v>0</v>
      </c>
      <c r="Q21" s="64" t="s">
        <v>46</v>
      </c>
    </row>
    <row r="22" spans="1:17" ht="20.399999999999999" x14ac:dyDescent="0.2">
      <c r="A22" s="36">
        <v>8</v>
      </c>
      <c r="B22" s="24" t="s">
        <v>88</v>
      </c>
      <c r="C22" s="141" t="s">
        <v>177</v>
      </c>
      <c r="D22" s="159" t="s">
        <v>111</v>
      </c>
      <c r="E22" s="235">
        <v>843.7</v>
      </c>
      <c r="F22" s="148"/>
      <c r="G22" s="152"/>
      <c r="H22" s="113">
        <f t="shared" si="6"/>
        <v>0</v>
      </c>
      <c r="I22" s="155"/>
      <c r="J22" s="155"/>
      <c r="K22" s="117">
        <f t="shared" si="0"/>
        <v>0</v>
      </c>
      <c r="L22" s="41">
        <f t="shared" si="1"/>
        <v>0</v>
      </c>
      <c r="M22" s="113">
        <f t="shared" si="2"/>
        <v>0</v>
      </c>
      <c r="N22" s="113">
        <f t="shared" si="3"/>
        <v>0</v>
      </c>
      <c r="O22" s="113">
        <f t="shared" si="4"/>
        <v>0</v>
      </c>
      <c r="P22" s="114">
        <f t="shared" si="5"/>
        <v>0</v>
      </c>
      <c r="Q22" s="64" t="s">
        <v>46</v>
      </c>
    </row>
    <row r="23" spans="1:17" ht="30.6" x14ac:dyDescent="0.2">
      <c r="A23" s="36">
        <v>9</v>
      </c>
      <c r="B23" s="24" t="s">
        <v>88</v>
      </c>
      <c r="C23" s="141" t="s">
        <v>178</v>
      </c>
      <c r="D23" s="159" t="s">
        <v>109</v>
      </c>
      <c r="E23" s="235">
        <v>168.74</v>
      </c>
      <c r="F23" s="148"/>
      <c r="G23" s="152"/>
      <c r="H23" s="113">
        <f t="shared" si="6"/>
        <v>0</v>
      </c>
      <c r="I23" s="155"/>
      <c r="J23" s="155"/>
      <c r="K23" s="117">
        <f t="shared" si="0"/>
        <v>0</v>
      </c>
      <c r="L23" s="41">
        <f t="shared" si="1"/>
        <v>0</v>
      </c>
      <c r="M23" s="113">
        <f t="shared" si="2"/>
        <v>0</v>
      </c>
      <c r="N23" s="113">
        <f t="shared" si="3"/>
        <v>0</v>
      </c>
      <c r="O23" s="113">
        <f t="shared" si="4"/>
        <v>0</v>
      </c>
      <c r="P23" s="114">
        <f t="shared" si="5"/>
        <v>0</v>
      </c>
      <c r="Q23" s="64" t="s">
        <v>46</v>
      </c>
    </row>
    <row r="24" spans="1:17" ht="20.399999999999999" x14ac:dyDescent="0.2">
      <c r="A24" s="36">
        <v>10</v>
      </c>
      <c r="B24" s="24" t="s">
        <v>88</v>
      </c>
      <c r="C24" s="141" t="s">
        <v>179</v>
      </c>
      <c r="D24" s="159" t="s">
        <v>111</v>
      </c>
      <c r="E24" s="235">
        <v>2024.88</v>
      </c>
      <c r="F24" s="148"/>
      <c r="G24" s="152"/>
      <c r="H24" s="113">
        <f t="shared" si="6"/>
        <v>0</v>
      </c>
      <c r="I24" s="155"/>
      <c r="J24" s="155"/>
      <c r="K24" s="117">
        <f t="shared" si="0"/>
        <v>0</v>
      </c>
      <c r="L24" s="41">
        <f t="shared" si="1"/>
        <v>0</v>
      </c>
      <c r="M24" s="113">
        <f t="shared" si="2"/>
        <v>0</v>
      </c>
      <c r="N24" s="113">
        <f t="shared" si="3"/>
        <v>0</v>
      </c>
      <c r="O24" s="113">
        <f t="shared" si="4"/>
        <v>0</v>
      </c>
      <c r="P24" s="114">
        <f t="shared" si="5"/>
        <v>0</v>
      </c>
      <c r="Q24" s="64" t="s">
        <v>46</v>
      </c>
    </row>
    <row r="25" spans="1:17" ht="20.399999999999999" x14ac:dyDescent="0.2">
      <c r="A25" s="36">
        <v>11</v>
      </c>
      <c r="B25" s="24" t="s">
        <v>88</v>
      </c>
      <c r="C25" s="141" t="s">
        <v>180</v>
      </c>
      <c r="D25" s="159" t="s">
        <v>109</v>
      </c>
      <c r="E25" s="235">
        <v>337.48</v>
      </c>
      <c r="F25" s="148"/>
      <c r="G25" s="152"/>
      <c r="H25" s="113">
        <f t="shared" si="6"/>
        <v>0</v>
      </c>
      <c r="I25" s="155"/>
      <c r="J25" s="155"/>
      <c r="K25" s="117">
        <f t="shared" si="0"/>
        <v>0</v>
      </c>
      <c r="L25" s="41">
        <f t="shared" si="1"/>
        <v>0</v>
      </c>
      <c r="M25" s="113">
        <f t="shared" si="2"/>
        <v>0</v>
      </c>
      <c r="N25" s="113">
        <f t="shared" si="3"/>
        <v>0</v>
      </c>
      <c r="O25" s="113">
        <f t="shared" si="4"/>
        <v>0</v>
      </c>
      <c r="P25" s="114">
        <f t="shared" si="5"/>
        <v>0</v>
      </c>
      <c r="Q25" s="64" t="s">
        <v>46</v>
      </c>
    </row>
    <row r="26" spans="1:17" ht="20.399999999999999" x14ac:dyDescent="0.2">
      <c r="A26" s="36">
        <v>12</v>
      </c>
      <c r="B26" s="24" t="s">
        <v>88</v>
      </c>
      <c r="C26" s="141" t="s">
        <v>181</v>
      </c>
      <c r="D26" s="159" t="s">
        <v>111</v>
      </c>
      <c r="E26" s="235">
        <v>235.95000000000002</v>
      </c>
      <c r="F26" s="148"/>
      <c r="G26" s="152"/>
      <c r="H26" s="113">
        <f t="shared" si="6"/>
        <v>0</v>
      </c>
      <c r="I26" s="155"/>
      <c r="J26" s="155"/>
      <c r="K26" s="117">
        <f t="shared" si="0"/>
        <v>0</v>
      </c>
      <c r="L26" s="41">
        <f t="shared" si="1"/>
        <v>0</v>
      </c>
      <c r="M26" s="113">
        <f t="shared" si="2"/>
        <v>0</v>
      </c>
      <c r="N26" s="113">
        <f t="shared" si="3"/>
        <v>0</v>
      </c>
      <c r="O26" s="113">
        <f t="shared" si="4"/>
        <v>0</v>
      </c>
      <c r="P26" s="114">
        <f t="shared" si="5"/>
        <v>0</v>
      </c>
      <c r="Q26" s="64" t="s">
        <v>46</v>
      </c>
    </row>
    <row r="27" spans="1:17" ht="20.399999999999999" x14ac:dyDescent="0.2">
      <c r="A27" s="36">
        <v>13</v>
      </c>
      <c r="B27" s="24" t="s">
        <v>88</v>
      </c>
      <c r="C27" s="141" t="s">
        <v>182</v>
      </c>
      <c r="D27" s="159" t="s">
        <v>111</v>
      </c>
      <c r="E27" s="235">
        <v>4.37</v>
      </c>
      <c r="F27" s="148"/>
      <c r="G27" s="152"/>
      <c r="H27" s="113">
        <f t="shared" si="6"/>
        <v>0</v>
      </c>
      <c r="I27" s="155"/>
      <c r="J27" s="155"/>
      <c r="K27" s="117">
        <f t="shared" si="0"/>
        <v>0</v>
      </c>
      <c r="L27" s="41">
        <f t="shared" si="1"/>
        <v>0</v>
      </c>
      <c r="M27" s="113">
        <f t="shared" si="2"/>
        <v>0</v>
      </c>
      <c r="N27" s="113">
        <f t="shared" si="3"/>
        <v>0</v>
      </c>
      <c r="O27" s="113">
        <f t="shared" si="4"/>
        <v>0</v>
      </c>
      <c r="P27" s="114">
        <f t="shared" si="5"/>
        <v>0</v>
      </c>
      <c r="Q27" s="64" t="s">
        <v>46</v>
      </c>
    </row>
    <row r="28" spans="1:17" ht="20.399999999999999" x14ac:dyDescent="0.2">
      <c r="A28" s="36">
        <v>14</v>
      </c>
      <c r="B28" s="24" t="s">
        <v>88</v>
      </c>
      <c r="C28" s="141" t="s">
        <v>183</v>
      </c>
      <c r="D28" s="159" t="s">
        <v>109</v>
      </c>
      <c r="E28" s="235">
        <v>78.650000000000006</v>
      </c>
      <c r="F28" s="148"/>
      <c r="G28" s="152"/>
      <c r="H28" s="113">
        <f t="shared" si="6"/>
        <v>0</v>
      </c>
      <c r="I28" s="155"/>
      <c r="J28" s="155"/>
      <c r="K28" s="117">
        <f t="shared" si="0"/>
        <v>0</v>
      </c>
      <c r="L28" s="41">
        <f t="shared" si="1"/>
        <v>0</v>
      </c>
      <c r="M28" s="113">
        <f t="shared" si="2"/>
        <v>0</v>
      </c>
      <c r="N28" s="113">
        <f t="shared" si="3"/>
        <v>0</v>
      </c>
      <c r="O28" s="113">
        <f t="shared" si="4"/>
        <v>0</v>
      </c>
      <c r="P28" s="114">
        <f t="shared" si="5"/>
        <v>0</v>
      </c>
      <c r="Q28" s="64" t="s">
        <v>46</v>
      </c>
    </row>
    <row r="29" spans="1:17" ht="30.6" x14ac:dyDescent="0.2">
      <c r="A29" s="36">
        <v>15</v>
      </c>
      <c r="B29" s="24" t="s">
        <v>88</v>
      </c>
      <c r="C29" s="141" t="s">
        <v>184</v>
      </c>
      <c r="D29" s="159" t="s">
        <v>66</v>
      </c>
      <c r="E29" s="235">
        <v>79.2</v>
      </c>
      <c r="F29" s="148"/>
      <c r="G29" s="152"/>
      <c r="H29" s="113">
        <f t="shared" si="6"/>
        <v>0</v>
      </c>
      <c r="I29" s="155"/>
      <c r="J29" s="155"/>
      <c r="K29" s="117">
        <f t="shared" si="0"/>
        <v>0</v>
      </c>
      <c r="L29" s="41">
        <f t="shared" si="1"/>
        <v>0</v>
      </c>
      <c r="M29" s="113">
        <f t="shared" si="2"/>
        <v>0</v>
      </c>
      <c r="N29" s="113">
        <f t="shared" si="3"/>
        <v>0</v>
      </c>
      <c r="O29" s="113">
        <f t="shared" si="4"/>
        <v>0</v>
      </c>
      <c r="P29" s="114">
        <f t="shared" si="5"/>
        <v>0</v>
      </c>
      <c r="Q29" s="64" t="s">
        <v>46</v>
      </c>
    </row>
    <row r="30" spans="1:17" ht="30.6" x14ac:dyDescent="0.2">
      <c r="A30" s="36">
        <v>16</v>
      </c>
      <c r="B30" s="24" t="s">
        <v>88</v>
      </c>
      <c r="C30" s="141" t="s">
        <v>185</v>
      </c>
      <c r="D30" s="159" t="s">
        <v>111</v>
      </c>
      <c r="E30" s="235">
        <v>66.528000000000006</v>
      </c>
      <c r="F30" s="148"/>
      <c r="G30" s="152"/>
      <c r="H30" s="113">
        <f t="shared" si="6"/>
        <v>0</v>
      </c>
      <c r="I30" s="155"/>
      <c r="J30" s="155"/>
      <c r="K30" s="117">
        <f t="shared" si="0"/>
        <v>0</v>
      </c>
      <c r="L30" s="41">
        <f t="shared" si="1"/>
        <v>0</v>
      </c>
      <c r="M30" s="113">
        <f t="shared" si="2"/>
        <v>0</v>
      </c>
      <c r="N30" s="113">
        <f t="shared" si="3"/>
        <v>0</v>
      </c>
      <c r="O30" s="113">
        <f t="shared" si="4"/>
        <v>0</v>
      </c>
      <c r="P30" s="114">
        <f t="shared" si="5"/>
        <v>0</v>
      </c>
      <c r="Q30" s="64" t="s">
        <v>46</v>
      </c>
    </row>
    <row r="31" spans="1:17" ht="20.399999999999999" x14ac:dyDescent="0.2">
      <c r="A31" s="36">
        <v>17</v>
      </c>
      <c r="B31" s="24" t="s">
        <v>88</v>
      </c>
      <c r="C31" s="141" t="s">
        <v>186</v>
      </c>
      <c r="D31" s="159" t="s">
        <v>70</v>
      </c>
      <c r="E31" s="238">
        <v>471.90000000000003</v>
      </c>
      <c r="F31" s="148"/>
      <c r="G31" s="152"/>
      <c r="H31" s="113">
        <f t="shared" si="6"/>
        <v>0</v>
      </c>
      <c r="I31" s="155"/>
      <c r="J31" s="155"/>
      <c r="K31" s="117">
        <f t="shared" si="0"/>
        <v>0</v>
      </c>
      <c r="L31" s="41">
        <f t="shared" si="1"/>
        <v>0</v>
      </c>
      <c r="M31" s="113">
        <f t="shared" si="2"/>
        <v>0</v>
      </c>
      <c r="N31" s="113">
        <f t="shared" si="3"/>
        <v>0</v>
      </c>
      <c r="O31" s="113">
        <f t="shared" si="4"/>
        <v>0</v>
      </c>
      <c r="P31" s="114">
        <f t="shared" si="5"/>
        <v>0</v>
      </c>
      <c r="Q31" s="64" t="s">
        <v>46</v>
      </c>
    </row>
    <row r="32" spans="1:17" x14ac:dyDescent="0.2">
      <c r="A32" s="36">
        <v>18</v>
      </c>
      <c r="B32" s="74"/>
      <c r="C32" s="188" t="s">
        <v>187</v>
      </c>
      <c r="D32" s="24"/>
      <c r="E32" s="47"/>
      <c r="F32" s="41"/>
      <c r="G32" s="152"/>
      <c r="H32" s="113">
        <f t="shared" si="6"/>
        <v>0</v>
      </c>
      <c r="I32" s="152"/>
      <c r="J32" s="152"/>
      <c r="K32" s="117">
        <f t="shared" si="0"/>
        <v>0</v>
      </c>
      <c r="L32" s="41">
        <f t="shared" si="1"/>
        <v>0</v>
      </c>
      <c r="M32" s="113">
        <f t="shared" si="2"/>
        <v>0</v>
      </c>
      <c r="N32" s="113">
        <f t="shared" si="3"/>
        <v>0</v>
      </c>
      <c r="O32" s="113">
        <f t="shared" si="4"/>
        <v>0</v>
      </c>
      <c r="P32" s="114">
        <f t="shared" si="5"/>
        <v>0</v>
      </c>
      <c r="Q32" s="64"/>
    </row>
    <row r="33" spans="1:17" ht="71.400000000000006" x14ac:dyDescent="0.2">
      <c r="A33" s="36">
        <v>19</v>
      </c>
      <c r="B33" s="24" t="s">
        <v>88</v>
      </c>
      <c r="C33" s="141" t="s">
        <v>188</v>
      </c>
      <c r="D33" s="159" t="s">
        <v>109</v>
      </c>
      <c r="E33" s="235">
        <v>188.43</v>
      </c>
      <c r="F33" s="148"/>
      <c r="G33" s="152"/>
      <c r="H33" s="113">
        <f t="shared" si="6"/>
        <v>0</v>
      </c>
      <c r="I33" s="155"/>
      <c r="J33" s="155"/>
      <c r="K33" s="117">
        <f t="shared" si="0"/>
        <v>0</v>
      </c>
      <c r="L33" s="41">
        <f t="shared" si="1"/>
        <v>0</v>
      </c>
      <c r="M33" s="113">
        <f t="shared" si="2"/>
        <v>0</v>
      </c>
      <c r="N33" s="113">
        <f t="shared" si="3"/>
        <v>0</v>
      </c>
      <c r="O33" s="113">
        <f t="shared" si="4"/>
        <v>0</v>
      </c>
      <c r="P33" s="114">
        <f t="shared" si="5"/>
        <v>0</v>
      </c>
      <c r="Q33" s="64" t="s">
        <v>46</v>
      </c>
    </row>
    <row r="34" spans="1:17" ht="20.399999999999999" x14ac:dyDescent="0.2">
      <c r="A34" s="36">
        <v>20</v>
      </c>
      <c r="B34" s="24" t="s">
        <v>88</v>
      </c>
      <c r="C34" s="141" t="s">
        <v>189</v>
      </c>
      <c r="D34" s="159" t="s">
        <v>109</v>
      </c>
      <c r="E34" s="235">
        <v>628.1</v>
      </c>
      <c r="F34" s="148"/>
      <c r="G34" s="152"/>
      <c r="H34" s="113">
        <f t="shared" si="6"/>
        <v>0</v>
      </c>
      <c r="I34" s="155"/>
      <c r="J34" s="155"/>
      <c r="K34" s="117">
        <f t="shared" si="0"/>
        <v>0</v>
      </c>
      <c r="L34" s="41">
        <f t="shared" si="1"/>
        <v>0</v>
      </c>
      <c r="M34" s="113">
        <f t="shared" si="2"/>
        <v>0</v>
      </c>
      <c r="N34" s="113">
        <f t="shared" si="3"/>
        <v>0</v>
      </c>
      <c r="O34" s="113">
        <f t="shared" si="4"/>
        <v>0</v>
      </c>
      <c r="P34" s="114">
        <f t="shared" si="5"/>
        <v>0</v>
      </c>
      <c r="Q34" s="64" t="s">
        <v>46</v>
      </c>
    </row>
    <row r="35" spans="1:17" x14ac:dyDescent="0.2">
      <c r="A35" s="36">
        <v>21</v>
      </c>
      <c r="B35" s="74"/>
      <c r="C35" s="188" t="s">
        <v>190</v>
      </c>
      <c r="D35" s="24"/>
      <c r="E35" s="47"/>
      <c r="F35" s="41"/>
      <c r="G35" s="152"/>
      <c r="H35" s="113">
        <f t="shared" si="6"/>
        <v>0</v>
      </c>
      <c r="I35" s="152"/>
      <c r="J35" s="152"/>
      <c r="K35" s="117">
        <f t="shared" si="0"/>
        <v>0</v>
      </c>
      <c r="L35" s="41">
        <f t="shared" si="1"/>
        <v>0</v>
      </c>
      <c r="M35" s="113">
        <f t="shared" si="2"/>
        <v>0</v>
      </c>
      <c r="N35" s="113">
        <f t="shared" si="3"/>
        <v>0</v>
      </c>
      <c r="O35" s="113">
        <f t="shared" si="4"/>
        <v>0</v>
      </c>
      <c r="P35" s="114">
        <f t="shared" si="5"/>
        <v>0</v>
      </c>
      <c r="Q35" s="64"/>
    </row>
    <row r="36" spans="1:17" ht="30.6" x14ac:dyDescent="0.2">
      <c r="A36" s="36">
        <v>22</v>
      </c>
      <c r="B36" s="24" t="s">
        <v>88</v>
      </c>
      <c r="C36" s="141" t="s">
        <v>191</v>
      </c>
      <c r="D36" s="159" t="s">
        <v>111</v>
      </c>
      <c r="E36" s="235">
        <v>3768.6000000000004</v>
      </c>
      <c r="F36" s="148"/>
      <c r="G36" s="152"/>
      <c r="H36" s="113">
        <f t="shared" si="6"/>
        <v>0</v>
      </c>
      <c r="I36" s="155"/>
      <c r="J36" s="155"/>
      <c r="K36" s="117">
        <f t="shared" si="0"/>
        <v>0</v>
      </c>
      <c r="L36" s="41">
        <f t="shared" si="1"/>
        <v>0</v>
      </c>
      <c r="M36" s="113">
        <f t="shared" si="2"/>
        <v>0</v>
      </c>
      <c r="N36" s="113">
        <f t="shared" si="3"/>
        <v>0</v>
      </c>
      <c r="O36" s="113">
        <f t="shared" si="4"/>
        <v>0</v>
      </c>
      <c r="P36" s="114">
        <f t="shared" si="5"/>
        <v>0</v>
      </c>
      <c r="Q36" s="64" t="s">
        <v>46</v>
      </c>
    </row>
    <row r="37" spans="1:17" ht="20.399999999999999" x14ac:dyDescent="0.2">
      <c r="A37" s="36">
        <v>23</v>
      </c>
      <c r="B37" s="24" t="s">
        <v>88</v>
      </c>
      <c r="C37" s="141" t="s">
        <v>192</v>
      </c>
      <c r="D37" s="159" t="s">
        <v>109</v>
      </c>
      <c r="E37" s="235">
        <v>628.1</v>
      </c>
      <c r="F37" s="148"/>
      <c r="G37" s="152"/>
      <c r="H37" s="113">
        <f t="shared" si="6"/>
        <v>0</v>
      </c>
      <c r="I37" s="155"/>
      <c r="J37" s="155"/>
      <c r="K37" s="117">
        <f t="shared" si="0"/>
        <v>0</v>
      </c>
      <c r="L37" s="41">
        <f t="shared" si="1"/>
        <v>0</v>
      </c>
      <c r="M37" s="113">
        <f t="shared" si="2"/>
        <v>0</v>
      </c>
      <c r="N37" s="113">
        <f t="shared" si="3"/>
        <v>0</v>
      </c>
      <c r="O37" s="113">
        <f t="shared" si="4"/>
        <v>0</v>
      </c>
      <c r="P37" s="114">
        <f t="shared" si="5"/>
        <v>0</v>
      </c>
      <c r="Q37" s="64" t="s">
        <v>46</v>
      </c>
    </row>
    <row r="38" spans="1:17" ht="20.399999999999999" x14ac:dyDescent="0.2">
      <c r="A38" s="36">
        <v>24</v>
      </c>
      <c r="B38" s="24" t="s">
        <v>88</v>
      </c>
      <c r="C38" s="141" t="s">
        <v>193</v>
      </c>
      <c r="D38" s="159" t="s">
        <v>111</v>
      </c>
      <c r="E38" s="235">
        <v>3018.6000000000004</v>
      </c>
      <c r="F38" s="148"/>
      <c r="G38" s="152"/>
      <c r="H38" s="113">
        <f t="shared" si="6"/>
        <v>0</v>
      </c>
      <c r="I38" s="155"/>
      <c r="J38" s="155"/>
      <c r="K38" s="117">
        <f t="shared" si="0"/>
        <v>0</v>
      </c>
      <c r="L38" s="41">
        <f t="shared" si="1"/>
        <v>0</v>
      </c>
      <c r="M38" s="113">
        <f t="shared" si="2"/>
        <v>0</v>
      </c>
      <c r="N38" s="113">
        <f t="shared" si="3"/>
        <v>0</v>
      </c>
      <c r="O38" s="113">
        <f t="shared" si="4"/>
        <v>0</v>
      </c>
      <c r="P38" s="114">
        <f t="shared" si="5"/>
        <v>0</v>
      </c>
      <c r="Q38" s="64" t="s">
        <v>46</v>
      </c>
    </row>
    <row r="39" spans="1:17" ht="20.399999999999999" x14ac:dyDescent="0.2">
      <c r="A39" s="36">
        <v>25</v>
      </c>
      <c r="B39" s="24" t="s">
        <v>88</v>
      </c>
      <c r="C39" s="141" t="s">
        <v>194</v>
      </c>
      <c r="D39" s="159" t="s">
        <v>109</v>
      </c>
      <c r="E39" s="235">
        <v>503.1</v>
      </c>
      <c r="F39" s="148"/>
      <c r="G39" s="152"/>
      <c r="H39" s="113">
        <f t="shared" si="6"/>
        <v>0</v>
      </c>
      <c r="I39" s="155"/>
      <c r="J39" s="155"/>
      <c r="K39" s="117">
        <f t="shared" si="0"/>
        <v>0</v>
      </c>
      <c r="L39" s="41">
        <f t="shared" si="1"/>
        <v>0</v>
      </c>
      <c r="M39" s="113">
        <f t="shared" si="2"/>
        <v>0</v>
      </c>
      <c r="N39" s="113">
        <f t="shared" si="3"/>
        <v>0</v>
      </c>
      <c r="O39" s="113">
        <f t="shared" si="4"/>
        <v>0</v>
      </c>
      <c r="P39" s="114">
        <f t="shared" si="5"/>
        <v>0</v>
      </c>
      <c r="Q39" s="64" t="s">
        <v>46</v>
      </c>
    </row>
    <row r="40" spans="1:17" ht="20.399999999999999" x14ac:dyDescent="0.2">
      <c r="A40" s="36">
        <v>26</v>
      </c>
      <c r="B40" s="24" t="s">
        <v>88</v>
      </c>
      <c r="C40" s="141" t="s">
        <v>195</v>
      </c>
      <c r="D40" s="159" t="s">
        <v>111</v>
      </c>
      <c r="E40" s="235">
        <v>1500</v>
      </c>
      <c r="F40" s="148"/>
      <c r="G40" s="152"/>
      <c r="H40" s="113">
        <f t="shared" si="6"/>
        <v>0</v>
      </c>
      <c r="I40" s="155"/>
      <c r="J40" s="155"/>
      <c r="K40" s="117">
        <f t="shared" si="0"/>
        <v>0</v>
      </c>
      <c r="L40" s="41">
        <f t="shared" si="1"/>
        <v>0</v>
      </c>
      <c r="M40" s="113">
        <f t="shared" si="2"/>
        <v>0</v>
      </c>
      <c r="N40" s="113">
        <f t="shared" si="3"/>
        <v>0</v>
      </c>
      <c r="O40" s="113">
        <f t="shared" si="4"/>
        <v>0</v>
      </c>
      <c r="P40" s="114">
        <f t="shared" si="5"/>
        <v>0</v>
      </c>
      <c r="Q40" s="64" t="s">
        <v>46</v>
      </c>
    </row>
    <row r="41" spans="1:17" ht="20.399999999999999" x14ac:dyDescent="0.2">
      <c r="A41" s="36">
        <v>27</v>
      </c>
      <c r="B41" s="24" t="s">
        <v>88</v>
      </c>
      <c r="C41" s="141" t="s">
        <v>196</v>
      </c>
      <c r="D41" s="159" t="s">
        <v>109</v>
      </c>
      <c r="E41" s="235">
        <v>250</v>
      </c>
      <c r="F41" s="148"/>
      <c r="G41" s="152"/>
      <c r="H41" s="113">
        <f t="shared" si="6"/>
        <v>0</v>
      </c>
      <c r="I41" s="155"/>
      <c r="J41" s="155"/>
      <c r="K41" s="117">
        <f t="shared" si="0"/>
        <v>0</v>
      </c>
      <c r="L41" s="41">
        <f t="shared" si="1"/>
        <v>0</v>
      </c>
      <c r="M41" s="113">
        <f t="shared" si="2"/>
        <v>0</v>
      </c>
      <c r="N41" s="113">
        <f t="shared" si="3"/>
        <v>0</v>
      </c>
      <c r="O41" s="113">
        <f t="shared" si="4"/>
        <v>0</v>
      </c>
      <c r="P41" s="114">
        <f t="shared" si="5"/>
        <v>0</v>
      </c>
      <c r="Q41" s="64" t="s">
        <v>46</v>
      </c>
    </row>
    <row r="42" spans="1:17" ht="20.399999999999999" x14ac:dyDescent="0.2">
      <c r="A42" s="36">
        <v>28</v>
      </c>
      <c r="B42" s="24" t="s">
        <v>88</v>
      </c>
      <c r="C42" s="141" t="s">
        <v>139</v>
      </c>
      <c r="D42" s="159" t="s">
        <v>111</v>
      </c>
      <c r="E42" s="235">
        <v>251.24</v>
      </c>
      <c r="F42" s="148"/>
      <c r="G42" s="152"/>
      <c r="H42" s="113">
        <f t="shared" si="6"/>
        <v>0</v>
      </c>
      <c r="I42" s="155"/>
      <c r="J42" s="155"/>
      <c r="K42" s="117">
        <f t="shared" si="0"/>
        <v>0</v>
      </c>
      <c r="L42" s="41">
        <f t="shared" si="1"/>
        <v>0</v>
      </c>
      <c r="M42" s="113">
        <f t="shared" si="2"/>
        <v>0</v>
      </c>
      <c r="N42" s="113">
        <f t="shared" si="3"/>
        <v>0</v>
      </c>
      <c r="O42" s="113">
        <f t="shared" si="4"/>
        <v>0</v>
      </c>
      <c r="P42" s="114">
        <f t="shared" si="5"/>
        <v>0</v>
      </c>
      <c r="Q42" s="64" t="s">
        <v>46</v>
      </c>
    </row>
    <row r="43" spans="1:17" ht="30.6" x14ac:dyDescent="0.2">
      <c r="A43" s="36">
        <v>29</v>
      </c>
      <c r="B43" s="24" t="s">
        <v>88</v>
      </c>
      <c r="C43" s="141" t="s">
        <v>140</v>
      </c>
      <c r="D43" s="159" t="s">
        <v>111</v>
      </c>
      <c r="E43" s="235">
        <v>1884.3000000000002</v>
      </c>
      <c r="F43" s="148"/>
      <c r="G43" s="152"/>
      <c r="H43" s="113">
        <f t="shared" si="6"/>
        <v>0</v>
      </c>
      <c r="I43" s="155"/>
      <c r="J43" s="155"/>
      <c r="K43" s="117">
        <f t="shared" si="0"/>
        <v>0</v>
      </c>
      <c r="L43" s="41">
        <f t="shared" si="1"/>
        <v>0</v>
      </c>
      <c r="M43" s="113">
        <f t="shared" si="2"/>
        <v>0</v>
      </c>
      <c r="N43" s="113">
        <f t="shared" si="3"/>
        <v>0</v>
      </c>
      <c r="O43" s="113">
        <f t="shared" si="4"/>
        <v>0</v>
      </c>
      <c r="P43" s="114">
        <f t="shared" si="5"/>
        <v>0</v>
      </c>
      <c r="Q43" s="64" t="s">
        <v>46</v>
      </c>
    </row>
    <row r="44" spans="1:17" ht="20.399999999999999" x14ac:dyDescent="0.2">
      <c r="A44" s="36">
        <v>30</v>
      </c>
      <c r="B44" s="24" t="s">
        <v>88</v>
      </c>
      <c r="C44" s="141" t="s">
        <v>197</v>
      </c>
      <c r="D44" s="159" t="s">
        <v>70</v>
      </c>
      <c r="E44" s="238">
        <v>3768.6000000000004</v>
      </c>
      <c r="F44" s="148"/>
      <c r="G44" s="152"/>
      <c r="H44" s="113">
        <f t="shared" si="6"/>
        <v>0</v>
      </c>
      <c r="I44" s="155"/>
      <c r="J44" s="155"/>
      <c r="K44" s="117">
        <f t="shared" si="0"/>
        <v>0</v>
      </c>
      <c r="L44" s="41">
        <f t="shared" si="1"/>
        <v>0</v>
      </c>
      <c r="M44" s="113">
        <f t="shared" si="2"/>
        <v>0</v>
      </c>
      <c r="N44" s="113">
        <f t="shared" si="3"/>
        <v>0</v>
      </c>
      <c r="O44" s="113">
        <f t="shared" si="4"/>
        <v>0</v>
      </c>
      <c r="P44" s="114">
        <f t="shared" si="5"/>
        <v>0</v>
      </c>
      <c r="Q44" s="64" t="s">
        <v>46</v>
      </c>
    </row>
    <row r="45" spans="1:17" x14ac:dyDescent="0.2">
      <c r="A45" s="36">
        <v>31</v>
      </c>
      <c r="B45" s="74"/>
      <c r="C45" s="188" t="s">
        <v>198</v>
      </c>
      <c r="D45" s="24"/>
      <c r="E45" s="47"/>
      <c r="F45" s="41"/>
      <c r="G45" s="152"/>
      <c r="H45" s="113">
        <f t="shared" si="6"/>
        <v>0</v>
      </c>
      <c r="I45" s="152"/>
      <c r="J45" s="152"/>
      <c r="K45" s="117">
        <f t="shared" si="0"/>
        <v>0</v>
      </c>
      <c r="L45" s="41">
        <f t="shared" si="1"/>
        <v>0</v>
      </c>
      <c r="M45" s="113">
        <f t="shared" si="2"/>
        <v>0</v>
      </c>
      <c r="N45" s="113">
        <f t="shared" si="3"/>
        <v>0</v>
      </c>
      <c r="O45" s="113">
        <f t="shared" si="4"/>
        <v>0</v>
      </c>
      <c r="P45" s="114">
        <f t="shared" si="5"/>
        <v>0</v>
      </c>
      <c r="Q45" s="64"/>
    </row>
    <row r="46" spans="1:17" ht="30.6" x14ac:dyDescent="0.2">
      <c r="A46" s="36">
        <v>32</v>
      </c>
      <c r="B46" s="24" t="s">
        <v>88</v>
      </c>
      <c r="C46" s="141" t="s">
        <v>191</v>
      </c>
      <c r="D46" s="159" t="s">
        <v>111</v>
      </c>
      <c r="E46" s="235">
        <v>871.2</v>
      </c>
      <c r="F46" s="148"/>
      <c r="G46" s="152"/>
      <c r="H46" s="113">
        <f t="shared" si="6"/>
        <v>0</v>
      </c>
      <c r="I46" s="155"/>
      <c r="J46" s="155"/>
      <c r="K46" s="117">
        <f t="shared" si="0"/>
        <v>0</v>
      </c>
      <c r="L46" s="41">
        <f t="shared" si="1"/>
        <v>0</v>
      </c>
      <c r="M46" s="113">
        <f t="shared" si="2"/>
        <v>0</v>
      </c>
      <c r="N46" s="113">
        <f t="shared" si="3"/>
        <v>0</v>
      </c>
      <c r="O46" s="113">
        <f t="shared" si="4"/>
        <v>0</v>
      </c>
      <c r="P46" s="114">
        <f t="shared" si="5"/>
        <v>0</v>
      </c>
      <c r="Q46" s="64" t="s">
        <v>46</v>
      </c>
    </row>
    <row r="47" spans="1:17" ht="30.6" x14ac:dyDescent="0.2">
      <c r="A47" s="36">
        <v>33</v>
      </c>
      <c r="B47" s="24" t="s">
        <v>88</v>
      </c>
      <c r="C47" s="141" t="s">
        <v>199</v>
      </c>
      <c r="D47" s="159" t="s">
        <v>109</v>
      </c>
      <c r="E47" s="235">
        <v>145.20000000000002</v>
      </c>
      <c r="F47" s="148"/>
      <c r="G47" s="152"/>
      <c r="H47" s="113">
        <f t="shared" si="6"/>
        <v>0</v>
      </c>
      <c r="I47" s="155"/>
      <c r="J47" s="155"/>
      <c r="K47" s="117">
        <f t="shared" si="0"/>
        <v>0</v>
      </c>
      <c r="L47" s="41">
        <f t="shared" si="1"/>
        <v>0</v>
      </c>
      <c r="M47" s="113">
        <f t="shared" si="2"/>
        <v>0</v>
      </c>
      <c r="N47" s="113">
        <f t="shared" si="3"/>
        <v>0</v>
      </c>
      <c r="O47" s="113">
        <f t="shared" si="4"/>
        <v>0</v>
      </c>
      <c r="P47" s="114">
        <f t="shared" si="5"/>
        <v>0</v>
      </c>
      <c r="Q47" s="64" t="s">
        <v>46</v>
      </c>
    </row>
    <row r="48" spans="1:17" ht="20.399999999999999" x14ac:dyDescent="0.2">
      <c r="A48" s="36">
        <v>34</v>
      </c>
      <c r="B48" s="24" t="s">
        <v>88</v>
      </c>
      <c r="C48" s="141" t="s">
        <v>193</v>
      </c>
      <c r="D48" s="159" t="s">
        <v>111</v>
      </c>
      <c r="E48" s="235">
        <v>871.2</v>
      </c>
      <c r="F48" s="148"/>
      <c r="G48" s="152"/>
      <c r="H48" s="113">
        <f t="shared" si="6"/>
        <v>0</v>
      </c>
      <c r="I48" s="155"/>
      <c r="J48" s="155"/>
      <c r="K48" s="117">
        <f t="shared" si="0"/>
        <v>0</v>
      </c>
      <c r="L48" s="41">
        <f t="shared" si="1"/>
        <v>0</v>
      </c>
      <c r="M48" s="113">
        <f t="shared" si="2"/>
        <v>0</v>
      </c>
      <c r="N48" s="113">
        <f t="shared" si="3"/>
        <v>0</v>
      </c>
      <c r="O48" s="113">
        <f t="shared" si="4"/>
        <v>0</v>
      </c>
      <c r="P48" s="114">
        <f t="shared" si="5"/>
        <v>0</v>
      </c>
      <c r="Q48" s="64" t="s">
        <v>46</v>
      </c>
    </row>
    <row r="49" spans="1:17" ht="20.399999999999999" x14ac:dyDescent="0.2">
      <c r="A49" s="36">
        <v>35</v>
      </c>
      <c r="B49" s="24" t="s">
        <v>88</v>
      </c>
      <c r="C49" s="141" t="s">
        <v>200</v>
      </c>
      <c r="D49" s="159" t="s">
        <v>109</v>
      </c>
      <c r="E49" s="235">
        <v>159.72000000000003</v>
      </c>
      <c r="F49" s="148"/>
      <c r="G49" s="152"/>
      <c r="H49" s="113">
        <f t="shared" si="6"/>
        <v>0</v>
      </c>
      <c r="I49" s="155"/>
      <c r="J49" s="155"/>
      <c r="K49" s="117">
        <f t="shared" si="0"/>
        <v>0</v>
      </c>
      <c r="L49" s="41">
        <f t="shared" si="1"/>
        <v>0</v>
      </c>
      <c r="M49" s="113">
        <f t="shared" si="2"/>
        <v>0</v>
      </c>
      <c r="N49" s="113">
        <f t="shared" si="3"/>
        <v>0</v>
      </c>
      <c r="O49" s="113">
        <f t="shared" si="4"/>
        <v>0</v>
      </c>
      <c r="P49" s="114">
        <f t="shared" si="5"/>
        <v>0</v>
      </c>
      <c r="Q49" s="64" t="s">
        <v>46</v>
      </c>
    </row>
    <row r="50" spans="1:17" ht="20.399999999999999" x14ac:dyDescent="0.2">
      <c r="A50" s="36">
        <v>36</v>
      </c>
      <c r="B50" s="24" t="s">
        <v>88</v>
      </c>
      <c r="C50" s="189" t="s">
        <v>139</v>
      </c>
      <c r="D50" s="159" t="s">
        <v>111</v>
      </c>
      <c r="E50" s="235">
        <v>58.080000000000013</v>
      </c>
      <c r="F50" s="148"/>
      <c r="G50" s="152"/>
      <c r="H50" s="113">
        <f t="shared" si="6"/>
        <v>0</v>
      </c>
      <c r="I50" s="155"/>
      <c r="J50" s="155"/>
      <c r="K50" s="117">
        <f t="shared" si="0"/>
        <v>0</v>
      </c>
      <c r="L50" s="41">
        <f t="shared" si="1"/>
        <v>0</v>
      </c>
      <c r="M50" s="113">
        <f t="shared" si="2"/>
        <v>0</v>
      </c>
      <c r="N50" s="113">
        <f t="shared" si="3"/>
        <v>0</v>
      </c>
      <c r="O50" s="113">
        <f t="shared" si="4"/>
        <v>0</v>
      </c>
      <c r="P50" s="114">
        <f t="shared" si="5"/>
        <v>0</v>
      </c>
      <c r="Q50" s="64" t="s">
        <v>46</v>
      </c>
    </row>
    <row r="51" spans="1:17" ht="30.6" x14ac:dyDescent="0.2">
      <c r="A51" s="36">
        <v>37</v>
      </c>
      <c r="B51" s="24" t="s">
        <v>88</v>
      </c>
      <c r="C51" s="141" t="s">
        <v>140</v>
      </c>
      <c r="D51" s="159" t="s">
        <v>111</v>
      </c>
      <c r="E51" s="235">
        <v>287.10000000000002</v>
      </c>
      <c r="F51" s="148"/>
      <c r="G51" s="152"/>
      <c r="H51" s="113">
        <f t="shared" si="6"/>
        <v>0</v>
      </c>
      <c r="I51" s="155"/>
      <c r="J51" s="155"/>
      <c r="K51" s="117">
        <f t="shared" si="0"/>
        <v>0</v>
      </c>
      <c r="L51" s="41">
        <f t="shared" si="1"/>
        <v>0</v>
      </c>
      <c r="M51" s="113">
        <f t="shared" si="2"/>
        <v>0</v>
      </c>
      <c r="N51" s="113">
        <f t="shared" si="3"/>
        <v>0</v>
      </c>
      <c r="O51" s="113">
        <f t="shared" si="4"/>
        <v>0</v>
      </c>
      <c r="P51" s="114">
        <f t="shared" si="5"/>
        <v>0</v>
      </c>
      <c r="Q51" s="64" t="s">
        <v>46</v>
      </c>
    </row>
    <row r="52" spans="1:17" ht="20.399999999999999" x14ac:dyDescent="0.2">
      <c r="A52" s="36">
        <v>38</v>
      </c>
      <c r="B52" s="24" t="s">
        <v>88</v>
      </c>
      <c r="C52" s="141" t="s">
        <v>201</v>
      </c>
      <c r="D52" s="159" t="s">
        <v>66</v>
      </c>
      <c r="E52" s="235">
        <v>218</v>
      </c>
      <c r="F52" s="148"/>
      <c r="G52" s="152"/>
      <c r="H52" s="113">
        <f t="shared" si="6"/>
        <v>0</v>
      </c>
      <c r="I52" s="155"/>
      <c r="J52" s="155"/>
      <c r="K52" s="117">
        <f t="shared" si="0"/>
        <v>0</v>
      </c>
      <c r="L52" s="41">
        <f t="shared" si="1"/>
        <v>0</v>
      </c>
      <c r="M52" s="113">
        <f t="shared" si="2"/>
        <v>0</v>
      </c>
      <c r="N52" s="113">
        <f t="shared" si="3"/>
        <v>0</v>
      </c>
      <c r="O52" s="113">
        <f t="shared" si="4"/>
        <v>0</v>
      </c>
      <c r="P52" s="114">
        <f t="shared" si="5"/>
        <v>0</v>
      </c>
      <c r="Q52" s="64" t="s">
        <v>46</v>
      </c>
    </row>
    <row r="53" spans="1:17" ht="20.399999999999999" x14ac:dyDescent="0.2">
      <c r="A53" s="36">
        <v>39</v>
      </c>
      <c r="B53" s="24" t="s">
        <v>88</v>
      </c>
      <c r="C53" s="141" t="s">
        <v>202</v>
      </c>
      <c r="D53" s="159" t="s">
        <v>66</v>
      </c>
      <c r="E53" s="235">
        <v>80.300000000000011</v>
      </c>
      <c r="F53" s="148"/>
      <c r="G53" s="152"/>
      <c r="H53" s="113">
        <f t="shared" si="6"/>
        <v>0</v>
      </c>
      <c r="I53" s="155"/>
      <c r="J53" s="155"/>
      <c r="K53" s="117">
        <f t="shared" si="0"/>
        <v>0</v>
      </c>
      <c r="L53" s="41">
        <f t="shared" si="1"/>
        <v>0</v>
      </c>
      <c r="M53" s="113">
        <f t="shared" si="2"/>
        <v>0</v>
      </c>
      <c r="N53" s="113">
        <f t="shared" si="3"/>
        <v>0</v>
      </c>
      <c r="O53" s="113">
        <f t="shared" si="4"/>
        <v>0</v>
      </c>
      <c r="P53" s="114">
        <f t="shared" si="5"/>
        <v>0</v>
      </c>
      <c r="Q53" s="64" t="s">
        <v>46</v>
      </c>
    </row>
    <row r="54" spans="1:17" ht="20.399999999999999" x14ac:dyDescent="0.2">
      <c r="A54" s="36">
        <v>40</v>
      </c>
      <c r="B54" s="24" t="s">
        <v>88</v>
      </c>
      <c r="C54" s="141" t="s">
        <v>203</v>
      </c>
      <c r="D54" s="159" t="s">
        <v>66</v>
      </c>
      <c r="E54" s="235">
        <v>159.5</v>
      </c>
      <c r="F54" s="148"/>
      <c r="G54" s="152"/>
      <c r="H54" s="113">
        <f t="shared" si="6"/>
        <v>0</v>
      </c>
      <c r="I54" s="155"/>
      <c r="J54" s="155"/>
      <c r="K54" s="117">
        <f t="shared" si="0"/>
        <v>0</v>
      </c>
      <c r="L54" s="41">
        <f t="shared" si="1"/>
        <v>0</v>
      </c>
      <c r="M54" s="113">
        <f t="shared" si="2"/>
        <v>0</v>
      </c>
      <c r="N54" s="113">
        <f t="shared" si="3"/>
        <v>0</v>
      </c>
      <c r="O54" s="113">
        <f t="shared" si="4"/>
        <v>0</v>
      </c>
      <c r="P54" s="114">
        <f t="shared" si="5"/>
        <v>0</v>
      </c>
      <c r="Q54" s="64" t="s">
        <v>46</v>
      </c>
    </row>
    <row r="55" spans="1:17" ht="20.399999999999999" x14ac:dyDescent="0.2">
      <c r="A55" s="36">
        <v>41</v>
      </c>
      <c r="B55" s="24" t="s">
        <v>88</v>
      </c>
      <c r="C55" s="141" t="s">
        <v>204</v>
      </c>
      <c r="D55" s="159" t="s">
        <v>66</v>
      </c>
      <c r="E55" s="235">
        <v>80.300000000000011</v>
      </c>
      <c r="F55" s="148"/>
      <c r="G55" s="152"/>
      <c r="H55" s="113">
        <f t="shared" si="6"/>
        <v>0</v>
      </c>
      <c r="I55" s="155"/>
      <c r="J55" s="155"/>
      <c r="K55" s="117">
        <f t="shared" si="0"/>
        <v>0</v>
      </c>
      <c r="L55" s="41">
        <f t="shared" si="1"/>
        <v>0</v>
      </c>
      <c r="M55" s="113">
        <f t="shared" si="2"/>
        <v>0</v>
      </c>
      <c r="N55" s="113">
        <f t="shared" si="3"/>
        <v>0</v>
      </c>
      <c r="O55" s="113">
        <f t="shared" si="4"/>
        <v>0</v>
      </c>
      <c r="P55" s="114">
        <f t="shared" si="5"/>
        <v>0</v>
      </c>
      <c r="Q55" s="64" t="s">
        <v>46</v>
      </c>
    </row>
    <row r="56" spans="1:17" ht="20.399999999999999" x14ac:dyDescent="0.2">
      <c r="A56" s="36">
        <v>42</v>
      </c>
      <c r="B56" s="24" t="s">
        <v>88</v>
      </c>
      <c r="C56" s="141" t="s">
        <v>205</v>
      </c>
      <c r="D56" s="159" t="s">
        <v>66</v>
      </c>
      <c r="E56" s="235">
        <v>80.300000000000011</v>
      </c>
      <c r="F56" s="148"/>
      <c r="G56" s="152"/>
      <c r="H56" s="113">
        <f t="shared" si="6"/>
        <v>0</v>
      </c>
      <c r="I56" s="155"/>
      <c r="J56" s="155"/>
      <c r="K56" s="117">
        <f t="shared" si="0"/>
        <v>0</v>
      </c>
      <c r="L56" s="41">
        <f t="shared" si="1"/>
        <v>0</v>
      </c>
      <c r="M56" s="113">
        <f t="shared" si="2"/>
        <v>0</v>
      </c>
      <c r="N56" s="113">
        <f t="shared" si="3"/>
        <v>0</v>
      </c>
      <c r="O56" s="113">
        <f t="shared" si="4"/>
        <v>0</v>
      </c>
      <c r="P56" s="114">
        <f t="shared" si="5"/>
        <v>0</v>
      </c>
      <c r="Q56" s="64" t="s">
        <v>46</v>
      </c>
    </row>
    <row r="57" spans="1:17" ht="20.399999999999999" x14ac:dyDescent="0.2">
      <c r="A57" s="36">
        <v>43</v>
      </c>
      <c r="B57" s="24" t="s">
        <v>88</v>
      </c>
      <c r="C57" s="141" t="s">
        <v>206</v>
      </c>
      <c r="D57" s="159" t="s">
        <v>68</v>
      </c>
      <c r="E57" s="235">
        <v>50</v>
      </c>
      <c r="F57" s="148"/>
      <c r="G57" s="152"/>
      <c r="H57" s="113">
        <f t="shared" si="6"/>
        <v>0</v>
      </c>
      <c r="I57" s="155"/>
      <c r="J57" s="155"/>
      <c r="K57" s="117">
        <f t="shared" si="0"/>
        <v>0</v>
      </c>
      <c r="L57" s="41">
        <f t="shared" si="1"/>
        <v>0</v>
      </c>
      <c r="M57" s="113">
        <f t="shared" si="2"/>
        <v>0</v>
      </c>
      <c r="N57" s="113">
        <f t="shared" si="3"/>
        <v>0</v>
      </c>
      <c r="O57" s="113">
        <f t="shared" si="4"/>
        <v>0</v>
      </c>
      <c r="P57" s="114">
        <f t="shared" si="5"/>
        <v>0</v>
      </c>
      <c r="Q57" s="64" t="s">
        <v>46</v>
      </c>
    </row>
    <row r="58" spans="1:17" x14ac:dyDescent="0.2">
      <c r="A58" s="36">
        <v>44</v>
      </c>
      <c r="B58" s="74"/>
      <c r="C58" s="188" t="s">
        <v>207</v>
      </c>
      <c r="D58" s="24"/>
      <c r="E58" s="47"/>
      <c r="F58" s="41"/>
      <c r="G58" s="152"/>
      <c r="H58" s="113">
        <f t="shared" si="6"/>
        <v>0</v>
      </c>
      <c r="I58" s="152"/>
      <c r="J58" s="152"/>
      <c r="K58" s="117">
        <f t="shared" si="0"/>
        <v>0</v>
      </c>
      <c r="L58" s="41">
        <f t="shared" si="1"/>
        <v>0</v>
      </c>
      <c r="M58" s="113">
        <f t="shared" si="2"/>
        <v>0</v>
      </c>
      <c r="N58" s="113">
        <f t="shared" si="3"/>
        <v>0</v>
      </c>
      <c r="O58" s="113">
        <f t="shared" si="4"/>
        <v>0</v>
      </c>
      <c r="P58" s="114">
        <f t="shared" si="5"/>
        <v>0</v>
      </c>
      <c r="Q58" s="64"/>
    </row>
    <row r="59" spans="1:17" ht="20.399999999999999" x14ac:dyDescent="0.2">
      <c r="A59" s="36">
        <v>45</v>
      </c>
      <c r="B59" s="24" t="s">
        <v>88</v>
      </c>
      <c r="C59" s="141" t="s">
        <v>208</v>
      </c>
      <c r="D59" s="159" t="s">
        <v>111</v>
      </c>
      <c r="E59" s="190">
        <v>12.96</v>
      </c>
      <c r="F59" s="148"/>
      <c r="G59" s="152"/>
      <c r="H59" s="113">
        <f t="shared" si="6"/>
        <v>0</v>
      </c>
      <c r="I59" s="155"/>
      <c r="J59" s="155"/>
      <c r="K59" s="117">
        <f t="shared" si="0"/>
        <v>0</v>
      </c>
      <c r="L59" s="41">
        <f t="shared" si="1"/>
        <v>0</v>
      </c>
      <c r="M59" s="113">
        <f t="shared" si="2"/>
        <v>0</v>
      </c>
      <c r="N59" s="113">
        <f t="shared" si="3"/>
        <v>0</v>
      </c>
      <c r="O59" s="113">
        <f t="shared" si="4"/>
        <v>0</v>
      </c>
      <c r="P59" s="114">
        <f t="shared" si="5"/>
        <v>0</v>
      </c>
      <c r="Q59" s="64" t="s">
        <v>46</v>
      </c>
    </row>
    <row r="60" spans="1:17" ht="30.6" x14ac:dyDescent="0.2">
      <c r="A60" s="36">
        <v>46</v>
      </c>
      <c r="B60" s="24" t="s">
        <v>88</v>
      </c>
      <c r="C60" s="141" t="s">
        <v>209</v>
      </c>
      <c r="D60" s="159" t="s">
        <v>109</v>
      </c>
      <c r="E60" s="190">
        <v>2.16</v>
      </c>
      <c r="F60" s="148"/>
      <c r="G60" s="152"/>
      <c r="H60" s="113">
        <f t="shared" si="6"/>
        <v>0</v>
      </c>
      <c r="I60" s="155"/>
      <c r="J60" s="155"/>
      <c r="K60" s="117">
        <f t="shared" si="0"/>
        <v>0</v>
      </c>
      <c r="L60" s="41">
        <f t="shared" si="1"/>
        <v>0</v>
      </c>
      <c r="M60" s="113">
        <f t="shared" si="2"/>
        <v>0</v>
      </c>
      <c r="N60" s="113">
        <f t="shared" si="3"/>
        <v>0</v>
      </c>
      <c r="O60" s="113">
        <f t="shared" si="4"/>
        <v>0</v>
      </c>
      <c r="P60" s="114">
        <f t="shared" si="5"/>
        <v>0</v>
      </c>
      <c r="Q60" s="64" t="s">
        <v>46</v>
      </c>
    </row>
    <row r="61" spans="1:17" ht="20.399999999999999" x14ac:dyDescent="0.2">
      <c r="A61" s="36">
        <v>47</v>
      </c>
      <c r="B61" s="24" t="s">
        <v>88</v>
      </c>
      <c r="C61" s="141" t="s">
        <v>195</v>
      </c>
      <c r="D61" s="159" t="s">
        <v>111</v>
      </c>
      <c r="E61" s="190">
        <v>12.96</v>
      </c>
      <c r="F61" s="148"/>
      <c r="G61" s="152"/>
      <c r="H61" s="113">
        <f t="shared" si="6"/>
        <v>0</v>
      </c>
      <c r="I61" s="155"/>
      <c r="J61" s="155"/>
      <c r="K61" s="117">
        <f t="shared" si="0"/>
        <v>0</v>
      </c>
      <c r="L61" s="41">
        <f t="shared" si="1"/>
        <v>0</v>
      </c>
      <c r="M61" s="113">
        <f t="shared" si="2"/>
        <v>0</v>
      </c>
      <c r="N61" s="113">
        <f t="shared" si="3"/>
        <v>0</v>
      </c>
      <c r="O61" s="113">
        <f t="shared" si="4"/>
        <v>0</v>
      </c>
      <c r="P61" s="114">
        <f t="shared" si="5"/>
        <v>0</v>
      </c>
      <c r="Q61" s="64" t="s">
        <v>46</v>
      </c>
    </row>
    <row r="62" spans="1:17" ht="30.6" x14ac:dyDescent="0.2">
      <c r="A62" s="36">
        <v>48</v>
      </c>
      <c r="B62" s="24" t="s">
        <v>88</v>
      </c>
      <c r="C62" s="141" t="s">
        <v>210</v>
      </c>
      <c r="D62" s="159" t="s">
        <v>109</v>
      </c>
      <c r="E62" s="190">
        <v>3.24</v>
      </c>
      <c r="F62" s="148"/>
      <c r="G62" s="152"/>
      <c r="H62" s="113">
        <f t="shared" si="6"/>
        <v>0</v>
      </c>
      <c r="I62" s="155"/>
      <c r="J62" s="155"/>
      <c r="K62" s="117">
        <f t="shared" si="0"/>
        <v>0</v>
      </c>
      <c r="L62" s="41">
        <f t="shared" si="1"/>
        <v>0</v>
      </c>
      <c r="M62" s="113">
        <f t="shared" si="2"/>
        <v>0</v>
      </c>
      <c r="N62" s="113">
        <f t="shared" si="3"/>
        <v>0</v>
      </c>
      <c r="O62" s="113">
        <f t="shared" si="4"/>
        <v>0</v>
      </c>
      <c r="P62" s="114">
        <f t="shared" si="5"/>
        <v>0</v>
      </c>
      <c r="Q62" s="64" t="s">
        <v>46</v>
      </c>
    </row>
    <row r="63" spans="1:17" ht="20.399999999999999" x14ac:dyDescent="0.2">
      <c r="A63" s="36">
        <v>49</v>
      </c>
      <c r="B63" s="24" t="s">
        <v>88</v>
      </c>
      <c r="C63" s="189" t="s">
        <v>139</v>
      </c>
      <c r="D63" s="159" t="s">
        <v>111</v>
      </c>
      <c r="E63" s="190">
        <v>0.8640000000000001</v>
      </c>
      <c r="F63" s="148"/>
      <c r="G63" s="152"/>
      <c r="H63" s="113">
        <f t="shared" si="6"/>
        <v>0</v>
      </c>
      <c r="I63" s="155"/>
      <c r="J63" s="155"/>
      <c r="K63" s="117">
        <f t="shared" si="0"/>
        <v>0</v>
      </c>
      <c r="L63" s="41">
        <f t="shared" si="1"/>
        <v>0</v>
      </c>
      <c r="M63" s="113">
        <f t="shared" si="2"/>
        <v>0</v>
      </c>
      <c r="N63" s="113">
        <f t="shared" si="3"/>
        <v>0</v>
      </c>
      <c r="O63" s="113">
        <f t="shared" si="4"/>
        <v>0</v>
      </c>
      <c r="P63" s="114">
        <f t="shared" si="5"/>
        <v>0</v>
      </c>
      <c r="Q63" s="64" t="s">
        <v>46</v>
      </c>
    </row>
    <row r="64" spans="1:17" ht="30.6" x14ac:dyDescent="0.2">
      <c r="A64" s="36">
        <v>50</v>
      </c>
      <c r="B64" s="24" t="s">
        <v>88</v>
      </c>
      <c r="C64" s="141" t="s">
        <v>211</v>
      </c>
      <c r="D64" s="159" t="s">
        <v>111</v>
      </c>
      <c r="E64" s="190">
        <v>6.48</v>
      </c>
      <c r="F64" s="148"/>
      <c r="G64" s="152"/>
      <c r="H64" s="113">
        <f t="shared" si="6"/>
        <v>0</v>
      </c>
      <c r="I64" s="155"/>
      <c r="J64" s="155"/>
      <c r="K64" s="117">
        <f t="shared" si="0"/>
        <v>0</v>
      </c>
      <c r="L64" s="41">
        <f t="shared" si="1"/>
        <v>0</v>
      </c>
      <c r="M64" s="113">
        <f t="shared" si="2"/>
        <v>0</v>
      </c>
      <c r="N64" s="113">
        <f t="shared" si="3"/>
        <v>0</v>
      </c>
      <c r="O64" s="113">
        <f t="shared" si="4"/>
        <v>0</v>
      </c>
      <c r="P64" s="114">
        <f t="shared" si="5"/>
        <v>0</v>
      </c>
      <c r="Q64" s="64" t="s">
        <v>46</v>
      </c>
    </row>
    <row r="65" spans="1:17" ht="20.399999999999999" x14ac:dyDescent="0.2">
      <c r="A65" s="36">
        <v>51</v>
      </c>
      <c r="B65" s="24" t="s">
        <v>88</v>
      </c>
      <c r="C65" s="141" t="s">
        <v>212</v>
      </c>
      <c r="D65" s="159" t="s">
        <v>66</v>
      </c>
      <c r="E65" s="190">
        <v>5.25</v>
      </c>
      <c r="F65" s="148"/>
      <c r="G65" s="152"/>
      <c r="H65" s="113">
        <f t="shared" si="6"/>
        <v>0</v>
      </c>
      <c r="I65" s="155"/>
      <c r="J65" s="155"/>
      <c r="K65" s="117">
        <f t="shared" si="0"/>
        <v>0</v>
      </c>
      <c r="L65" s="41">
        <f t="shared" si="1"/>
        <v>0</v>
      </c>
      <c r="M65" s="113">
        <f t="shared" si="2"/>
        <v>0</v>
      </c>
      <c r="N65" s="113">
        <f t="shared" si="3"/>
        <v>0</v>
      </c>
      <c r="O65" s="113">
        <f t="shared" si="4"/>
        <v>0</v>
      </c>
      <c r="P65" s="114">
        <f t="shared" si="5"/>
        <v>0</v>
      </c>
      <c r="Q65" s="64" t="s">
        <v>46</v>
      </c>
    </row>
    <row r="66" spans="1:17" ht="20.399999999999999" x14ac:dyDescent="0.2">
      <c r="A66" s="36">
        <v>52</v>
      </c>
      <c r="B66" s="24" t="s">
        <v>88</v>
      </c>
      <c r="C66" s="141" t="s">
        <v>213</v>
      </c>
      <c r="D66" s="159" t="s">
        <v>66</v>
      </c>
      <c r="E66" s="190">
        <v>1.25</v>
      </c>
      <c r="F66" s="148"/>
      <c r="G66" s="152"/>
      <c r="H66" s="113">
        <f t="shared" si="6"/>
        <v>0</v>
      </c>
      <c r="I66" s="155"/>
      <c r="J66" s="155"/>
      <c r="K66" s="117">
        <f t="shared" si="0"/>
        <v>0</v>
      </c>
      <c r="L66" s="41">
        <f t="shared" si="1"/>
        <v>0</v>
      </c>
      <c r="M66" s="113">
        <f t="shared" si="2"/>
        <v>0</v>
      </c>
      <c r="N66" s="113">
        <f t="shared" si="3"/>
        <v>0</v>
      </c>
      <c r="O66" s="113">
        <f t="shared" si="4"/>
        <v>0</v>
      </c>
      <c r="P66" s="114">
        <f t="shared" si="5"/>
        <v>0</v>
      </c>
      <c r="Q66" s="64" t="s">
        <v>46</v>
      </c>
    </row>
    <row r="67" spans="1:17" ht="20.399999999999999" x14ac:dyDescent="0.2">
      <c r="A67" s="36">
        <v>53</v>
      </c>
      <c r="B67" s="24" t="s">
        <v>88</v>
      </c>
      <c r="C67" s="141" t="s">
        <v>214</v>
      </c>
      <c r="D67" s="159" t="s">
        <v>66</v>
      </c>
      <c r="E67" s="190">
        <v>4</v>
      </c>
      <c r="F67" s="148"/>
      <c r="G67" s="152"/>
      <c r="H67" s="113">
        <f t="shared" si="6"/>
        <v>0</v>
      </c>
      <c r="I67" s="155"/>
      <c r="J67" s="155"/>
      <c r="K67" s="117">
        <f t="shared" si="0"/>
        <v>0</v>
      </c>
      <c r="L67" s="41">
        <f t="shared" si="1"/>
        <v>0</v>
      </c>
      <c r="M67" s="113">
        <f t="shared" si="2"/>
        <v>0</v>
      </c>
      <c r="N67" s="113">
        <f t="shared" si="3"/>
        <v>0</v>
      </c>
      <c r="O67" s="113">
        <f t="shared" si="4"/>
        <v>0</v>
      </c>
      <c r="P67" s="114">
        <f t="shared" si="5"/>
        <v>0</v>
      </c>
      <c r="Q67" s="64" t="s">
        <v>46</v>
      </c>
    </row>
    <row r="68" spans="1:17" x14ac:dyDescent="0.2">
      <c r="A68" s="36">
        <v>54</v>
      </c>
      <c r="B68" s="74"/>
      <c r="C68" s="188" t="s">
        <v>215</v>
      </c>
      <c r="D68" s="24"/>
      <c r="E68" s="47"/>
      <c r="F68" s="41"/>
      <c r="G68" s="152"/>
      <c r="H68" s="113">
        <f t="shared" si="6"/>
        <v>0</v>
      </c>
      <c r="I68" s="152"/>
      <c r="J68" s="152"/>
      <c r="K68" s="117">
        <f t="shared" si="0"/>
        <v>0</v>
      </c>
      <c r="L68" s="41">
        <f t="shared" si="1"/>
        <v>0</v>
      </c>
      <c r="M68" s="113">
        <f t="shared" si="2"/>
        <v>0</v>
      </c>
      <c r="N68" s="113">
        <f t="shared" si="3"/>
        <v>0</v>
      </c>
      <c r="O68" s="113">
        <f t="shared" si="4"/>
        <v>0</v>
      </c>
      <c r="P68" s="114">
        <f t="shared" si="5"/>
        <v>0</v>
      </c>
      <c r="Q68" s="64"/>
    </row>
    <row r="69" spans="1:17" ht="20.399999999999999" x14ac:dyDescent="0.2">
      <c r="A69" s="36">
        <v>55</v>
      </c>
      <c r="B69" s="24" t="s">
        <v>88</v>
      </c>
      <c r="C69" s="141" t="s">
        <v>216</v>
      </c>
      <c r="D69" s="191" t="s">
        <v>68</v>
      </c>
      <c r="E69" s="239">
        <v>1</v>
      </c>
      <c r="F69" s="148"/>
      <c r="G69" s="152"/>
      <c r="H69" s="113">
        <f t="shared" si="6"/>
        <v>0</v>
      </c>
      <c r="I69" s="155"/>
      <c r="J69" s="155"/>
      <c r="K69" s="117">
        <f t="shared" si="0"/>
        <v>0</v>
      </c>
      <c r="L69" s="41">
        <f t="shared" si="1"/>
        <v>0</v>
      </c>
      <c r="M69" s="113">
        <f t="shared" si="2"/>
        <v>0</v>
      </c>
      <c r="N69" s="113">
        <f t="shared" si="3"/>
        <v>0</v>
      </c>
      <c r="O69" s="113">
        <f t="shared" si="4"/>
        <v>0</v>
      </c>
      <c r="P69" s="114">
        <f t="shared" si="5"/>
        <v>0</v>
      </c>
      <c r="Q69" s="64" t="s">
        <v>46</v>
      </c>
    </row>
    <row r="70" spans="1:17" ht="30.6" x14ac:dyDescent="0.2">
      <c r="A70" s="36">
        <v>56</v>
      </c>
      <c r="B70" s="24" t="s">
        <v>88</v>
      </c>
      <c r="C70" s="141" t="s">
        <v>383</v>
      </c>
      <c r="D70" s="191" t="s">
        <v>68</v>
      </c>
      <c r="E70" s="239">
        <v>1</v>
      </c>
      <c r="F70" s="148"/>
      <c r="G70" s="152"/>
      <c r="H70" s="113">
        <f t="shared" si="6"/>
        <v>0</v>
      </c>
      <c r="I70" s="155"/>
      <c r="J70" s="155"/>
      <c r="K70" s="117">
        <f t="shared" si="0"/>
        <v>0</v>
      </c>
      <c r="L70" s="41">
        <f t="shared" si="1"/>
        <v>0</v>
      </c>
      <c r="M70" s="113">
        <f t="shared" si="2"/>
        <v>0</v>
      </c>
      <c r="N70" s="113">
        <f t="shared" si="3"/>
        <v>0</v>
      </c>
      <c r="O70" s="113">
        <f t="shared" si="4"/>
        <v>0</v>
      </c>
      <c r="P70" s="114">
        <f t="shared" si="5"/>
        <v>0</v>
      </c>
      <c r="Q70" s="64" t="s">
        <v>46</v>
      </c>
    </row>
    <row r="71" spans="1:17" x14ac:dyDescent="0.2">
      <c r="A71" s="36">
        <v>57</v>
      </c>
      <c r="B71" s="74"/>
      <c r="C71" s="188" t="s">
        <v>127</v>
      </c>
      <c r="D71" s="24"/>
      <c r="E71" s="47"/>
      <c r="F71" s="41"/>
      <c r="G71" s="152"/>
      <c r="H71" s="113">
        <f t="shared" si="6"/>
        <v>0</v>
      </c>
      <c r="I71" s="152"/>
      <c r="J71" s="152"/>
      <c r="K71" s="117">
        <f t="shared" si="0"/>
        <v>0</v>
      </c>
      <c r="L71" s="41">
        <f t="shared" si="1"/>
        <v>0</v>
      </c>
      <c r="M71" s="113">
        <f t="shared" si="2"/>
        <v>0</v>
      </c>
      <c r="N71" s="113">
        <f t="shared" si="3"/>
        <v>0</v>
      </c>
      <c r="O71" s="113">
        <f t="shared" si="4"/>
        <v>0</v>
      </c>
      <c r="P71" s="114">
        <f t="shared" si="5"/>
        <v>0</v>
      </c>
      <c r="Q71" s="64"/>
    </row>
    <row r="72" spans="1:17" ht="30.6" x14ac:dyDescent="0.2">
      <c r="A72" s="36">
        <v>58</v>
      </c>
      <c r="B72" s="24" t="s">
        <v>88</v>
      </c>
      <c r="C72" s="192" t="s">
        <v>396</v>
      </c>
      <c r="D72" s="191" t="s">
        <v>68</v>
      </c>
      <c r="E72" s="240">
        <v>1</v>
      </c>
      <c r="F72" s="148"/>
      <c r="G72" s="152"/>
      <c r="H72" s="113">
        <f t="shared" si="6"/>
        <v>0</v>
      </c>
      <c r="I72" s="155"/>
      <c r="J72" s="155"/>
      <c r="K72" s="117">
        <f t="shared" si="0"/>
        <v>0</v>
      </c>
      <c r="L72" s="41">
        <f t="shared" si="1"/>
        <v>0</v>
      </c>
      <c r="M72" s="113">
        <f t="shared" si="2"/>
        <v>0</v>
      </c>
      <c r="N72" s="113">
        <f t="shared" si="3"/>
        <v>0</v>
      </c>
      <c r="O72" s="113">
        <f t="shared" si="4"/>
        <v>0</v>
      </c>
      <c r="P72" s="114">
        <f t="shared" si="5"/>
        <v>0</v>
      </c>
      <c r="Q72" s="64" t="s">
        <v>47</v>
      </c>
    </row>
    <row r="73" spans="1:17" ht="20.399999999999999" x14ac:dyDescent="0.2">
      <c r="A73" s="36">
        <v>59</v>
      </c>
      <c r="B73" s="24" t="s">
        <v>88</v>
      </c>
      <c r="C73" s="192" t="s">
        <v>390</v>
      </c>
      <c r="D73" s="191" t="s">
        <v>68</v>
      </c>
      <c r="E73" s="240">
        <v>1</v>
      </c>
      <c r="F73" s="148"/>
      <c r="G73" s="152"/>
      <c r="H73" s="113">
        <f t="shared" ref="H73" si="14">F73*G73</f>
        <v>0</v>
      </c>
      <c r="I73" s="155"/>
      <c r="J73" s="155"/>
      <c r="K73" s="117">
        <f t="shared" ref="K73" si="15">SUM(H73:J73)</f>
        <v>0</v>
      </c>
      <c r="L73" s="41">
        <f t="shared" ref="L73" si="16">E73*F73</f>
        <v>0</v>
      </c>
      <c r="M73" s="113">
        <f t="shared" ref="M73" si="17">H73*E73</f>
        <v>0</v>
      </c>
      <c r="N73" s="113">
        <f t="shared" ref="N73" si="18">I73*E73</f>
        <v>0</v>
      </c>
      <c r="O73" s="113">
        <f t="shared" ref="O73" si="19">J73*E73</f>
        <v>0</v>
      </c>
      <c r="P73" s="114">
        <f t="shared" ref="P73" si="20">SUM(M73:O73)</f>
        <v>0</v>
      </c>
      <c r="Q73" s="64" t="s">
        <v>47</v>
      </c>
    </row>
    <row r="74" spans="1:17" ht="30.6" x14ac:dyDescent="0.2">
      <c r="A74" s="36">
        <v>60</v>
      </c>
      <c r="B74" s="24" t="s">
        <v>88</v>
      </c>
      <c r="C74" s="192" t="s">
        <v>217</v>
      </c>
      <c r="D74" s="191" t="s">
        <v>68</v>
      </c>
      <c r="E74" s="240">
        <v>1</v>
      </c>
      <c r="F74" s="148"/>
      <c r="G74" s="152"/>
      <c r="H74" s="113">
        <f t="shared" si="6"/>
        <v>0</v>
      </c>
      <c r="I74" s="155"/>
      <c r="J74" s="155"/>
      <c r="K74" s="117">
        <f t="shared" si="0"/>
        <v>0</v>
      </c>
      <c r="L74" s="41">
        <f t="shared" si="1"/>
        <v>0</v>
      </c>
      <c r="M74" s="113">
        <f t="shared" si="2"/>
        <v>0</v>
      </c>
      <c r="N74" s="113">
        <f t="shared" si="3"/>
        <v>0</v>
      </c>
      <c r="O74" s="113">
        <f t="shared" si="4"/>
        <v>0</v>
      </c>
      <c r="P74" s="114">
        <f t="shared" si="5"/>
        <v>0</v>
      </c>
      <c r="Q74" s="64" t="s">
        <v>47</v>
      </c>
    </row>
    <row r="75" spans="1:17" ht="20.399999999999999" x14ac:dyDescent="0.2">
      <c r="A75" s="36">
        <v>61</v>
      </c>
      <c r="B75" s="24" t="s">
        <v>88</v>
      </c>
      <c r="C75" s="192" t="s">
        <v>218</v>
      </c>
      <c r="D75" s="191" t="s">
        <v>68</v>
      </c>
      <c r="E75" s="240">
        <v>1</v>
      </c>
      <c r="F75" s="148"/>
      <c r="G75" s="152"/>
      <c r="H75" s="113">
        <f t="shared" si="6"/>
        <v>0</v>
      </c>
      <c r="I75" s="155"/>
      <c r="J75" s="155"/>
      <c r="K75" s="117">
        <f t="shared" si="0"/>
        <v>0</v>
      </c>
      <c r="L75" s="41">
        <f t="shared" si="1"/>
        <v>0</v>
      </c>
      <c r="M75" s="113">
        <f t="shared" si="2"/>
        <v>0</v>
      </c>
      <c r="N75" s="113">
        <f t="shared" si="3"/>
        <v>0</v>
      </c>
      <c r="O75" s="113">
        <f t="shared" si="4"/>
        <v>0</v>
      </c>
      <c r="P75" s="114">
        <f t="shared" si="5"/>
        <v>0</v>
      </c>
      <c r="Q75" s="64" t="s">
        <v>47</v>
      </c>
    </row>
    <row r="76" spans="1:17" x14ac:dyDescent="0.2">
      <c r="A76" s="36">
        <v>62</v>
      </c>
      <c r="B76" s="74"/>
      <c r="C76" s="188" t="s">
        <v>219</v>
      </c>
      <c r="D76" s="24"/>
      <c r="E76" s="47"/>
      <c r="F76" s="41"/>
      <c r="G76" s="152"/>
      <c r="H76" s="113">
        <f t="shared" si="6"/>
        <v>0</v>
      </c>
      <c r="I76" s="152"/>
      <c r="J76" s="152"/>
      <c r="K76" s="117">
        <f t="shared" si="0"/>
        <v>0</v>
      </c>
      <c r="L76" s="41">
        <f t="shared" si="1"/>
        <v>0</v>
      </c>
      <c r="M76" s="113">
        <f t="shared" si="2"/>
        <v>0</v>
      </c>
      <c r="N76" s="113">
        <f t="shared" si="3"/>
        <v>0</v>
      </c>
      <c r="O76" s="113">
        <f t="shared" si="4"/>
        <v>0</v>
      </c>
      <c r="P76" s="114">
        <f t="shared" si="5"/>
        <v>0</v>
      </c>
      <c r="Q76" s="64"/>
    </row>
    <row r="77" spans="1:17" ht="20.399999999999999" x14ac:dyDescent="0.2">
      <c r="A77" s="36">
        <v>63</v>
      </c>
      <c r="B77" s="24" t="s">
        <v>88</v>
      </c>
      <c r="C77" s="141" t="s">
        <v>220</v>
      </c>
      <c r="D77" s="159" t="s">
        <v>109</v>
      </c>
      <c r="E77" s="235">
        <v>2.4200000000000004</v>
      </c>
      <c r="F77" s="148"/>
      <c r="G77" s="152"/>
      <c r="H77" s="113">
        <f t="shared" si="6"/>
        <v>0</v>
      </c>
      <c r="I77" s="155"/>
      <c r="J77" s="155"/>
      <c r="K77" s="117">
        <f t="shared" si="0"/>
        <v>0</v>
      </c>
      <c r="L77" s="41">
        <f t="shared" si="1"/>
        <v>0</v>
      </c>
      <c r="M77" s="113">
        <f t="shared" si="2"/>
        <v>0</v>
      </c>
      <c r="N77" s="113">
        <f t="shared" si="3"/>
        <v>0</v>
      </c>
      <c r="O77" s="113">
        <f t="shared" si="4"/>
        <v>0</v>
      </c>
      <c r="P77" s="114">
        <f t="shared" si="5"/>
        <v>0</v>
      </c>
      <c r="Q77" s="64" t="s">
        <v>47</v>
      </c>
    </row>
    <row r="78" spans="1:17" ht="30.6" x14ac:dyDescent="0.2">
      <c r="A78" s="36">
        <v>64</v>
      </c>
      <c r="B78" s="24" t="s">
        <v>88</v>
      </c>
      <c r="C78" s="141" t="s">
        <v>221</v>
      </c>
      <c r="D78" s="159" t="s">
        <v>111</v>
      </c>
      <c r="E78" s="235">
        <v>14.520000000000003</v>
      </c>
      <c r="F78" s="148"/>
      <c r="G78" s="152"/>
      <c r="H78" s="113">
        <f t="shared" si="6"/>
        <v>0</v>
      </c>
      <c r="I78" s="155"/>
      <c r="J78" s="155"/>
      <c r="K78" s="117">
        <f t="shared" si="0"/>
        <v>0</v>
      </c>
      <c r="L78" s="41">
        <f t="shared" si="1"/>
        <v>0</v>
      </c>
      <c r="M78" s="113">
        <f t="shared" si="2"/>
        <v>0</v>
      </c>
      <c r="N78" s="113">
        <f t="shared" si="3"/>
        <v>0</v>
      </c>
      <c r="O78" s="113">
        <f t="shared" si="4"/>
        <v>0</v>
      </c>
      <c r="P78" s="114">
        <f t="shared" si="5"/>
        <v>0</v>
      </c>
      <c r="Q78" s="64" t="s">
        <v>47</v>
      </c>
    </row>
    <row r="79" spans="1:17" ht="20.399999999999999" x14ac:dyDescent="0.2">
      <c r="A79" s="36">
        <v>65</v>
      </c>
      <c r="B79" s="24" t="s">
        <v>88</v>
      </c>
      <c r="C79" s="141" t="s">
        <v>222</v>
      </c>
      <c r="D79" s="159" t="s">
        <v>109</v>
      </c>
      <c r="E79" s="235">
        <v>2.4200000000000004</v>
      </c>
      <c r="F79" s="148"/>
      <c r="G79" s="152"/>
      <c r="H79" s="113">
        <f t="shared" si="6"/>
        <v>0</v>
      </c>
      <c r="I79" s="155"/>
      <c r="J79" s="155"/>
      <c r="K79" s="117">
        <f t="shared" si="0"/>
        <v>0</v>
      </c>
      <c r="L79" s="41">
        <f t="shared" si="1"/>
        <v>0</v>
      </c>
      <c r="M79" s="113">
        <f t="shared" si="2"/>
        <v>0</v>
      </c>
      <c r="N79" s="113">
        <f t="shared" si="3"/>
        <v>0</v>
      </c>
      <c r="O79" s="113">
        <f t="shared" si="4"/>
        <v>0</v>
      </c>
      <c r="P79" s="114">
        <f t="shared" si="5"/>
        <v>0</v>
      </c>
      <c r="Q79" s="64" t="s">
        <v>47</v>
      </c>
    </row>
    <row r="80" spans="1:17" ht="20.399999999999999" x14ac:dyDescent="0.2">
      <c r="A80" s="36">
        <v>66</v>
      </c>
      <c r="B80" s="24" t="s">
        <v>88</v>
      </c>
      <c r="C80" s="189" t="s">
        <v>139</v>
      </c>
      <c r="D80" s="159" t="s">
        <v>111</v>
      </c>
      <c r="E80" s="190">
        <v>0.97</v>
      </c>
      <c r="F80" s="148"/>
      <c r="G80" s="152"/>
      <c r="H80" s="113">
        <f t="shared" si="6"/>
        <v>0</v>
      </c>
      <c r="I80" s="155"/>
      <c r="J80" s="155"/>
      <c r="K80" s="117">
        <f t="shared" si="0"/>
        <v>0</v>
      </c>
      <c r="L80" s="41">
        <f t="shared" si="1"/>
        <v>0</v>
      </c>
      <c r="M80" s="113">
        <f t="shared" si="2"/>
        <v>0</v>
      </c>
      <c r="N80" s="113">
        <f t="shared" si="3"/>
        <v>0</v>
      </c>
      <c r="O80" s="113">
        <f t="shared" si="4"/>
        <v>0</v>
      </c>
      <c r="P80" s="114">
        <f t="shared" si="5"/>
        <v>0</v>
      </c>
      <c r="Q80" s="64" t="s">
        <v>47</v>
      </c>
    </row>
    <row r="81" spans="1:17" ht="30.6" x14ac:dyDescent="0.2">
      <c r="A81" s="36">
        <v>67</v>
      </c>
      <c r="B81" s="24" t="s">
        <v>88</v>
      </c>
      <c r="C81" s="141" t="s">
        <v>211</v>
      </c>
      <c r="D81" s="159" t="s">
        <v>111</v>
      </c>
      <c r="E81" s="190">
        <v>7.2600000000000016</v>
      </c>
      <c r="F81" s="148"/>
      <c r="G81" s="152"/>
      <c r="H81" s="113">
        <f t="shared" si="6"/>
        <v>0</v>
      </c>
      <c r="I81" s="155"/>
      <c r="J81" s="155"/>
      <c r="K81" s="117">
        <f t="shared" ref="K81:K86" si="21">SUM(H81:J81)</f>
        <v>0</v>
      </c>
      <c r="L81" s="41">
        <f t="shared" ref="L81:L86" si="22">E81*F81</f>
        <v>0</v>
      </c>
      <c r="M81" s="113">
        <f t="shared" ref="M81:M86" si="23">H81*E81</f>
        <v>0</v>
      </c>
      <c r="N81" s="113">
        <f t="shared" ref="N81:N86" si="24">I81*E81</f>
        <v>0</v>
      </c>
      <c r="O81" s="113">
        <f t="shared" ref="O81:O86" si="25">J81*E81</f>
        <v>0</v>
      </c>
      <c r="P81" s="114">
        <f t="shared" ref="P81:P86" si="26">SUM(M81:O81)</f>
        <v>0</v>
      </c>
      <c r="Q81" s="64" t="s">
        <v>47</v>
      </c>
    </row>
    <row r="82" spans="1:17" ht="20.399999999999999" x14ac:dyDescent="0.2">
      <c r="A82" s="36">
        <v>68</v>
      </c>
      <c r="B82" s="24" t="s">
        <v>88</v>
      </c>
      <c r="C82" s="141" t="s">
        <v>223</v>
      </c>
      <c r="D82" s="159" t="s">
        <v>109</v>
      </c>
      <c r="E82" s="235">
        <v>2.2000000000000002</v>
      </c>
      <c r="F82" s="148"/>
      <c r="G82" s="152"/>
      <c r="H82" s="113">
        <f t="shared" ref="H82:H86" si="27">F82*G82</f>
        <v>0</v>
      </c>
      <c r="I82" s="155"/>
      <c r="J82" s="155"/>
      <c r="K82" s="117">
        <f t="shared" si="21"/>
        <v>0</v>
      </c>
      <c r="L82" s="41">
        <f t="shared" si="22"/>
        <v>0</v>
      </c>
      <c r="M82" s="113">
        <f t="shared" si="23"/>
        <v>0</v>
      </c>
      <c r="N82" s="113">
        <f t="shared" si="24"/>
        <v>0</v>
      </c>
      <c r="O82" s="113">
        <f t="shared" si="25"/>
        <v>0</v>
      </c>
      <c r="P82" s="114">
        <f t="shared" si="26"/>
        <v>0</v>
      </c>
      <c r="Q82" s="64" t="s">
        <v>47</v>
      </c>
    </row>
    <row r="83" spans="1:17" ht="42" x14ac:dyDescent="0.2">
      <c r="A83" s="36">
        <v>69</v>
      </c>
      <c r="B83" s="24" t="s">
        <v>88</v>
      </c>
      <c r="C83" s="141" t="s">
        <v>224</v>
      </c>
      <c r="D83" s="159" t="s">
        <v>109</v>
      </c>
      <c r="E83" s="235">
        <v>2.2000000000000002</v>
      </c>
      <c r="F83" s="148"/>
      <c r="G83" s="152"/>
      <c r="H83" s="113">
        <f t="shared" si="27"/>
        <v>0</v>
      </c>
      <c r="I83" s="155"/>
      <c r="J83" s="155"/>
      <c r="K83" s="117">
        <f t="shared" si="21"/>
        <v>0</v>
      </c>
      <c r="L83" s="41">
        <f t="shared" si="22"/>
        <v>0</v>
      </c>
      <c r="M83" s="113">
        <f t="shared" si="23"/>
        <v>0</v>
      </c>
      <c r="N83" s="113">
        <f t="shared" si="24"/>
        <v>0</v>
      </c>
      <c r="O83" s="113">
        <f t="shared" si="25"/>
        <v>0</v>
      </c>
      <c r="P83" s="114">
        <f t="shared" si="26"/>
        <v>0</v>
      </c>
      <c r="Q83" s="64" t="s">
        <v>47</v>
      </c>
    </row>
    <row r="84" spans="1:17" ht="51" x14ac:dyDescent="0.2">
      <c r="A84" s="36">
        <v>70</v>
      </c>
      <c r="B84" s="24" t="s">
        <v>88</v>
      </c>
      <c r="C84" s="141" t="s">
        <v>225</v>
      </c>
      <c r="D84" s="159" t="s">
        <v>66</v>
      </c>
      <c r="E84" s="235">
        <v>2.2000000000000002</v>
      </c>
      <c r="F84" s="148"/>
      <c r="G84" s="152"/>
      <c r="H84" s="113">
        <f t="shared" si="27"/>
        <v>0</v>
      </c>
      <c r="I84" s="155"/>
      <c r="J84" s="155"/>
      <c r="K84" s="117">
        <f t="shared" si="21"/>
        <v>0</v>
      </c>
      <c r="L84" s="41">
        <f t="shared" si="22"/>
        <v>0</v>
      </c>
      <c r="M84" s="113">
        <f t="shared" si="23"/>
        <v>0</v>
      </c>
      <c r="N84" s="113">
        <f t="shared" si="24"/>
        <v>0</v>
      </c>
      <c r="O84" s="113">
        <f t="shared" si="25"/>
        <v>0</v>
      </c>
      <c r="P84" s="114">
        <f t="shared" si="26"/>
        <v>0</v>
      </c>
      <c r="Q84" s="64" t="s">
        <v>47</v>
      </c>
    </row>
    <row r="85" spans="1:17" ht="30.6" x14ac:dyDescent="0.2">
      <c r="A85" s="36">
        <v>71</v>
      </c>
      <c r="B85" s="24" t="s">
        <v>88</v>
      </c>
      <c r="C85" s="141" t="s">
        <v>226</v>
      </c>
      <c r="D85" s="159" t="s">
        <v>66</v>
      </c>
      <c r="E85" s="235">
        <v>4.2</v>
      </c>
      <c r="F85" s="148"/>
      <c r="G85" s="152"/>
      <c r="H85" s="113">
        <f t="shared" si="27"/>
        <v>0</v>
      </c>
      <c r="I85" s="155"/>
      <c r="J85" s="155"/>
      <c r="K85" s="117">
        <f t="shared" si="21"/>
        <v>0</v>
      </c>
      <c r="L85" s="41">
        <f t="shared" si="22"/>
        <v>0</v>
      </c>
      <c r="M85" s="113">
        <f t="shared" si="23"/>
        <v>0</v>
      </c>
      <c r="N85" s="113">
        <f t="shared" si="24"/>
        <v>0</v>
      </c>
      <c r="O85" s="113">
        <f t="shared" si="25"/>
        <v>0</v>
      </c>
      <c r="P85" s="114">
        <f t="shared" si="26"/>
        <v>0</v>
      </c>
      <c r="Q85" s="64" t="s">
        <v>47</v>
      </c>
    </row>
    <row r="86" spans="1:17" ht="20.399999999999999" x14ac:dyDescent="0.2">
      <c r="A86" s="36">
        <v>72</v>
      </c>
      <c r="B86" s="24" t="s">
        <v>88</v>
      </c>
      <c r="C86" s="141" t="s">
        <v>227</v>
      </c>
      <c r="D86" s="159" t="s">
        <v>66</v>
      </c>
      <c r="E86" s="235">
        <v>2.19</v>
      </c>
      <c r="F86" s="148"/>
      <c r="G86" s="152"/>
      <c r="H86" s="113">
        <f t="shared" si="27"/>
        <v>0</v>
      </c>
      <c r="I86" s="155"/>
      <c r="J86" s="155"/>
      <c r="K86" s="117">
        <f t="shared" si="21"/>
        <v>0</v>
      </c>
      <c r="L86" s="41">
        <f t="shared" si="22"/>
        <v>0</v>
      </c>
      <c r="M86" s="113">
        <f t="shared" si="23"/>
        <v>0</v>
      </c>
      <c r="N86" s="113">
        <f t="shared" si="24"/>
        <v>0</v>
      </c>
      <c r="O86" s="113">
        <f t="shared" si="25"/>
        <v>0</v>
      </c>
      <c r="P86" s="114">
        <f t="shared" si="26"/>
        <v>0</v>
      </c>
      <c r="Q86" s="64" t="s">
        <v>47</v>
      </c>
    </row>
    <row r="87" spans="1:17" ht="12" customHeight="1" thickBot="1" x14ac:dyDescent="0.25">
      <c r="A87" s="320" t="s">
        <v>62</v>
      </c>
      <c r="B87" s="321"/>
      <c r="C87" s="321"/>
      <c r="D87" s="321"/>
      <c r="E87" s="321"/>
      <c r="F87" s="321"/>
      <c r="G87" s="321"/>
      <c r="H87" s="321"/>
      <c r="I87" s="321"/>
      <c r="J87" s="321"/>
      <c r="K87" s="322"/>
      <c r="L87" s="132">
        <f>SUM(L14:L86)</f>
        <v>0</v>
      </c>
      <c r="M87" s="133">
        <f>SUM(M14:M86)</f>
        <v>0</v>
      </c>
      <c r="N87" s="133">
        <f>SUM(N14:N86)</f>
        <v>0</v>
      </c>
      <c r="O87" s="133">
        <f>SUM(O14:O86)</f>
        <v>0</v>
      </c>
      <c r="P87" s="134">
        <f>SUM(P14:P86)</f>
        <v>0</v>
      </c>
    </row>
    <row r="88" spans="1:17" x14ac:dyDescent="0.2">
      <c r="A88" s="16"/>
      <c r="B88" s="16"/>
      <c r="C88" s="16"/>
      <c r="D88" s="16"/>
      <c r="E88" s="16"/>
      <c r="F88" s="16"/>
      <c r="G88" s="16"/>
      <c r="H88" s="16"/>
      <c r="I88" s="16"/>
      <c r="J88" s="16"/>
      <c r="K88" s="16"/>
      <c r="L88" s="16"/>
      <c r="M88" s="16"/>
      <c r="N88" s="16"/>
      <c r="O88" s="16"/>
      <c r="P88" s="16"/>
    </row>
    <row r="89" spans="1:17" x14ac:dyDescent="0.2">
      <c r="A89" s="16"/>
      <c r="B89" s="16"/>
      <c r="C89" s="16"/>
      <c r="D89" s="16"/>
      <c r="E89" s="16"/>
      <c r="F89" s="16"/>
      <c r="G89" s="16"/>
      <c r="H89" s="16"/>
      <c r="I89" s="16"/>
      <c r="J89" s="16"/>
      <c r="K89" s="16"/>
      <c r="L89" s="16"/>
      <c r="M89" s="16"/>
      <c r="N89" s="16"/>
      <c r="O89" s="16"/>
      <c r="P89" s="16"/>
    </row>
    <row r="90" spans="1:17" x14ac:dyDescent="0.2">
      <c r="A90" s="1" t="s">
        <v>14</v>
      </c>
      <c r="B90" s="16"/>
      <c r="C90" s="323" t="str">
        <f>'Kops n'!C35:H35</f>
        <v>Gundega Ābelīte 03.06.2024</v>
      </c>
      <c r="D90" s="323"/>
      <c r="E90" s="323"/>
      <c r="F90" s="323"/>
      <c r="G90" s="323"/>
      <c r="H90" s="323"/>
      <c r="I90" s="16"/>
      <c r="J90" s="16"/>
      <c r="K90" s="16"/>
      <c r="L90" s="16"/>
      <c r="M90" s="16"/>
      <c r="N90" s="16"/>
      <c r="O90" s="16"/>
      <c r="P90" s="16"/>
    </row>
    <row r="91" spans="1:17" x14ac:dyDescent="0.2">
      <c r="A91" s="16"/>
      <c r="B91" s="16"/>
      <c r="C91" s="249" t="s">
        <v>15</v>
      </c>
      <c r="D91" s="249"/>
      <c r="E91" s="249"/>
      <c r="F91" s="249"/>
      <c r="G91" s="249"/>
      <c r="H91" s="249"/>
      <c r="I91" s="16"/>
      <c r="J91" s="16"/>
      <c r="K91" s="16"/>
      <c r="L91" s="16"/>
      <c r="M91" s="16"/>
      <c r="N91" s="16"/>
      <c r="O91" s="16"/>
      <c r="P91" s="16"/>
    </row>
    <row r="92" spans="1:17" x14ac:dyDescent="0.2">
      <c r="A92" s="16"/>
      <c r="B92" s="16"/>
      <c r="C92" s="16"/>
      <c r="D92" s="16"/>
      <c r="E92" s="16"/>
      <c r="F92" s="16"/>
      <c r="G92" s="16"/>
      <c r="H92" s="16"/>
      <c r="I92" s="16"/>
      <c r="J92" s="16"/>
      <c r="K92" s="16"/>
      <c r="L92" s="16"/>
      <c r="M92" s="16"/>
      <c r="N92" s="16"/>
      <c r="O92" s="16"/>
      <c r="P92" s="16"/>
    </row>
    <row r="93" spans="1:17" x14ac:dyDescent="0.2">
      <c r="A93" s="268" t="str">
        <f>'Kops n'!A38:D38</f>
        <v>Tāme sastādīta 2024. gada 3. jūnijā</v>
      </c>
      <c r="B93" s="269"/>
      <c r="C93" s="269"/>
      <c r="D93" s="269"/>
      <c r="E93" s="16"/>
      <c r="F93" s="16"/>
      <c r="G93" s="16"/>
      <c r="H93" s="16"/>
      <c r="I93" s="16"/>
      <c r="J93" s="16"/>
      <c r="K93" s="16"/>
      <c r="L93" s="16"/>
      <c r="M93" s="16"/>
      <c r="N93" s="16"/>
      <c r="O93" s="16"/>
      <c r="P93" s="16"/>
    </row>
    <row r="94" spans="1:17" x14ac:dyDescent="0.2">
      <c r="A94" s="16"/>
      <c r="B94" s="16"/>
      <c r="C94" s="16"/>
      <c r="D94" s="16"/>
      <c r="E94" s="16"/>
      <c r="F94" s="16"/>
      <c r="G94" s="16"/>
      <c r="H94" s="16"/>
      <c r="I94" s="16"/>
      <c r="J94" s="16"/>
      <c r="K94" s="16"/>
      <c r="L94" s="16"/>
      <c r="M94" s="16"/>
      <c r="N94" s="16"/>
      <c r="O94" s="16"/>
      <c r="P94" s="16"/>
    </row>
    <row r="95" spans="1:17" x14ac:dyDescent="0.2">
      <c r="A95" s="1" t="s">
        <v>41</v>
      </c>
      <c r="B95" s="16"/>
      <c r="C95" s="323" t="str">
        <f>'Kops n'!C40:H40</f>
        <v>Gundega Ābelīte 03.06.2024</v>
      </c>
      <c r="D95" s="323"/>
      <c r="E95" s="323"/>
      <c r="F95" s="323"/>
      <c r="G95" s="323"/>
      <c r="H95" s="323"/>
      <c r="I95" s="16"/>
      <c r="J95" s="16"/>
      <c r="K95" s="16"/>
      <c r="L95" s="16"/>
      <c r="M95" s="16"/>
      <c r="N95" s="16"/>
      <c r="O95" s="16"/>
      <c r="P95" s="16"/>
    </row>
    <row r="96" spans="1:17" x14ac:dyDescent="0.2">
      <c r="A96" s="16"/>
      <c r="B96" s="16"/>
      <c r="C96" s="249" t="s">
        <v>15</v>
      </c>
      <c r="D96" s="249"/>
      <c r="E96" s="249"/>
      <c r="F96" s="249"/>
      <c r="G96" s="249"/>
      <c r="H96" s="249"/>
      <c r="I96" s="16"/>
      <c r="J96" s="16"/>
      <c r="K96" s="16"/>
      <c r="L96" s="16"/>
      <c r="M96" s="16"/>
      <c r="N96" s="16"/>
      <c r="O96" s="16"/>
      <c r="P96" s="16"/>
    </row>
    <row r="97" spans="1:16" x14ac:dyDescent="0.2">
      <c r="A97" s="16"/>
      <c r="B97" s="16"/>
      <c r="C97" s="16"/>
      <c r="D97" s="16"/>
      <c r="E97" s="16"/>
      <c r="F97" s="16"/>
      <c r="G97" s="16"/>
      <c r="H97" s="16"/>
      <c r="I97" s="16"/>
      <c r="J97" s="16"/>
      <c r="K97" s="16"/>
      <c r="L97" s="16"/>
      <c r="M97" s="16"/>
      <c r="N97" s="16"/>
      <c r="O97" s="16"/>
      <c r="P97" s="16"/>
    </row>
    <row r="98" spans="1:16" x14ac:dyDescent="0.2">
      <c r="A98" s="80" t="s">
        <v>16</v>
      </c>
      <c r="B98" s="43"/>
      <c r="C98" s="87" t="str">
        <f>'Kops n'!C43</f>
        <v>1-00180</v>
      </c>
      <c r="D98" s="43"/>
      <c r="E98" s="16"/>
      <c r="F98" s="16"/>
      <c r="G98" s="16"/>
      <c r="H98" s="16"/>
      <c r="I98" s="16"/>
      <c r="J98" s="16"/>
      <c r="K98" s="16"/>
      <c r="L98" s="16"/>
      <c r="M98" s="16"/>
      <c r="N98" s="16"/>
      <c r="O98" s="16"/>
      <c r="P98" s="16"/>
    </row>
    <row r="99" spans="1:16" x14ac:dyDescent="0.2">
      <c r="A99" s="16"/>
      <c r="B99" s="16"/>
      <c r="C99" s="16"/>
      <c r="D99" s="16"/>
      <c r="E99" s="16"/>
      <c r="F99" s="16"/>
      <c r="G99" s="16"/>
      <c r="H99" s="16"/>
      <c r="I99" s="16"/>
      <c r="J99" s="16"/>
      <c r="K99" s="16"/>
      <c r="L99" s="16"/>
      <c r="M99" s="16"/>
      <c r="N99" s="16"/>
      <c r="O99" s="16"/>
      <c r="P99"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96:H96"/>
    <mergeCell ref="C4:I4"/>
    <mergeCell ref="F12:K12"/>
    <mergeCell ref="A9:F9"/>
    <mergeCell ref="J9:M9"/>
    <mergeCell ref="D8:L8"/>
    <mergeCell ref="A87:K87"/>
    <mergeCell ref="C90:H90"/>
    <mergeCell ref="C91:H91"/>
    <mergeCell ref="A93:D93"/>
    <mergeCell ref="C95:H95"/>
  </mergeCells>
  <phoneticPr fontId="11" type="noConversion"/>
  <conditionalFormatting sqref="A14:B86">
    <cfRule type="cellIs" dxfId="274" priority="12" operator="equal">
      <formula>0</formula>
    </cfRule>
  </conditionalFormatting>
  <conditionalFormatting sqref="A9:F9">
    <cfRule type="containsText" dxfId="273"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87:K87">
    <cfRule type="containsText" dxfId="272" priority="30" operator="containsText" text="Tiešās izmaksas kopā, t. sk. darba devēja sociālais nodoklis __.__% ">
      <formula>NOT(ISERROR(SEARCH("Tiešās izmaksas kopā, t. sk. darba devēja sociālais nodoklis __.__% ",A87)))</formula>
    </cfRule>
  </conditionalFormatting>
  <conditionalFormatting sqref="C18:C19">
    <cfRule type="cellIs" dxfId="271" priority="16" operator="equal">
      <formula>0</formula>
    </cfRule>
  </conditionalFormatting>
  <conditionalFormatting sqref="C24:C29">
    <cfRule type="cellIs" dxfId="270" priority="11" operator="equal">
      <formula>0</formula>
    </cfRule>
  </conditionalFormatting>
  <conditionalFormatting sqref="C33">
    <cfRule type="cellIs" dxfId="269" priority="15" operator="equal">
      <formula>0</formula>
    </cfRule>
  </conditionalFormatting>
  <conditionalFormatting sqref="C36">
    <cfRule type="cellIs" dxfId="268" priority="14" operator="equal">
      <formula>0</formula>
    </cfRule>
  </conditionalFormatting>
  <conditionalFormatting sqref="C38:C43">
    <cfRule type="cellIs" dxfId="267" priority="13" operator="equal">
      <formula>0</formula>
    </cfRule>
  </conditionalFormatting>
  <conditionalFormatting sqref="C46">
    <cfRule type="cellIs" dxfId="266" priority="20" operator="equal">
      <formula>0</formula>
    </cfRule>
  </conditionalFormatting>
  <conditionalFormatting sqref="C48:C54">
    <cfRule type="cellIs" dxfId="265" priority="9" operator="equal">
      <formula>0</formula>
    </cfRule>
  </conditionalFormatting>
  <conditionalFormatting sqref="C77:C81">
    <cfRule type="cellIs" dxfId="264" priority="5" operator="equal">
      <formula>0</formula>
    </cfRule>
  </conditionalFormatting>
  <conditionalFormatting sqref="C14:G14 C20:G20 C32:G32 C35:G35 C45:G45 C71:G71 C76:G76">
    <cfRule type="cellIs" dxfId="263" priority="24" operator="equal">
      <formula>0</formula>
    </cfRule>
  </conditionalFormatting>
  <conditionalFormatting sqref="C58:G68">
    <cfRule type="cellIs" dxfId="262" priority="8" operator="equal">
      <formula>0</formula>
    </cfRule>
  </conditionalFormatting>
  <conditionalFormatting sqref="C90:H90">
    <cfRule type="cellIs" dxfId="261" priority="38" operator="equal">
      <formula>0</formula>
    </cfRule>
  </conditionalFormatting>
  <conditionalFormatting sqref="C95:H95">
    <cfRule type="cellIs" dxfId="260" priority="39" operator="equal">
      <formula>0</formula>
    </cfRule>
  </conditionalFormatting>
  <conditionalFormatting sqref="C2:I2">
    <cfRule type="cellIs" dxfId="259" priority="2" operator="equal">
      <formula>0</formula>
    </cfRule>
  </conditionalFormatting>
  <conditionalFormatting sqref="C4:I4">
    <cfRule type="cellIs" dxfId="258" priority="36" operator="equal">
      <formula>0</formula>
    </cfRule>
  </conditionalFormatting>
  <conditionalFormatting sqref="D1">
    <cfRule type="cellIs" dxfId="257" priority="32" operator="equal">
      <formula>0</formula>
    </cfRule>
  </conditionalFormatting>
  <conditionalFormatting sqref="D80:G81">
    <cfRule type="cellIs" dxfId="256" priority="6" operator="equal">
      <formula>0</formula>
    </cfRule>
  </conditionalFormatting>
  <conditionalFormatting sqref="D5:L8">
    <cfRule type="cellIs" dxfId="255" priority="33" operator="equal">
      <formula>0</formula>
    </cfRule>
  </conditionalFormatting>
  <conditionalFormatting sqref="E69:G70">
    <cfRule type="cellIs" dxfId="254" priority="18" operator="equal">
      <formula>0</formula>
    </cfRule>
  </conditionalFormatting>
  <conditionalFormatting sqref="F15:G19">
    <cfRule type="cellIs" dxfId="253" priority="23" operator="equal">
      <formula>0</formula>
    </cfRule>
  </conditionalFormatting>
  <conditionalFormatting sqref="F21:G31">
    <cfRule type="cellIs" dxfId="252" priority="10" operator="equal">
      <formula>0</formula>
    </cfRule>
  </conditionalFormatting>
  <conditionalFormatting sqref="F33:G34">
    <cfRule type="cellIs" dxfId="251" priority="22" operator="equal">
      <formula>0</formula>
    </cfRule>
  </conditionalFormatting>
  <conditionalFormatting sqref="F36:G44">
    <cfRule type="cellIs" dxfId="250" priority="21" operator="equal">
      <formula>0</formula>
    </cfRule>
  </conditionalFormatting>
  <conditionalFormatting sqref="F46:G57">
    <cfRule type="cellIs" dxfId="249" priority="19" operator="equal">
      <formula>0</formula>
    </cfRule>
  </conditionalFormatting>
  <conditionalFormatting sqref="F72:G75">
    <cfRule type="cellIs" dxfId="248" priority="17" operator="equal">
      <formula>0</formula>
    </cfRule>
  </conditionalFormatting>
  <conditionalFormatting sqref="F77:G79">
    <cfRule type="cellIs" dxfId="247" priority="7" operator="equal">
      <formula>0</formula>
    </cfRule>
  </conditionalFormatting>
  <conditionalFormatting sqref="F82:G86">
    <cfRule type="cellIs" dxfId="246" priority="25" operator="equal">
      <formula>0</formula>
    </cfRule>
  </conditionalFormatting>
  <conditionalFormatting sqref="H14:H86">
    <cfRule type="cellIs" dxfId="245" priority="28" operator="equal">
      <formula>0</formula>
    </cfRule>
  </conditionalFormatting>
  <conditionalFormatting sqref="I14:J86">
    <cfRule type="cellIs" dxfId="244" priority="4" operator="equal">
      <formula>0</formula>
    </cfRule>
  </conditionalFormatting>
  <conditionalFormatting sqref="K14:P86">
    <cfRule type="cellIs" dxfId="243" priority="27" operator="equal">
      <formula>0</formula>
    </cfRule>
  </conditionalFormatting>
  <conditionalFormatting sqref="L87:P87">
    <cfRule type="cellIs" dxfId="242" priority="37" operator="equal">
      <formula>0</formula>
    </cfRule>
  </conditionalFormatting>
  <conditionalFormatting sqref="N9:O9">
    <cfRule type="cellIs" dxfId="241" priority="47" operator="equal">
      <formula>0</formula>
    </cfRule>
  </conditionalFormatting>
  <conditionalFormatting sqref="Q14:Q86">
    <cfRule type="cellIs" dxfId="240" priority="3" operator="equal">
      <formula>0</formula>
    </cfRule>
  </conditionalFormatting>
  <dataValidations count="1">
    <dataValidation type="list" allowBlank="1" showInputMessage="1" showErrorMessage="1" sqref="Q14:Q86">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1" operator="containsText" id="{EB1478B1-7CEE-4166-B5AA-31180DE08C6C}">
            <xm:f>NOT(ISERROR(SEARCH("Tāme sastādīta ____. gada ___. ______________",A93)))</xm:f>
            <xm:f>"Tāme sastādīta ____. gada ___. ______________"</xm:f>
            <x14:dxf>
              <font>
                <color auto="1"/>
              </font>
              <fill>
                <patternFill>
                  <bgColor rgb="FFC6EFCE"/>
                </patternFill>
              </fill>
            </x14:dxf>
          </x14:cfRule>
          <xm:sqref>A93</xm:sqref>
        </x14:conditionalFormatting>
        <x14:conditionalFormatting xmlns:xm="http://schemas.microsoft.com/office/excel/2006/main">
          <x14:cfRule type="containsText" priority="40" operator="containsText" id="{CB0C9649-3F63-46F2-A291-D15D80BFBF7C}">
            <xm:f>NOT(ISERROR(SEARCH("Sertifikāta Nr. _________________________________",A98)))</xm:f>
            <xm:f>"Sertifikāta Nr. _________________________________"</xm:f>
            <x14:dxf>
              <font>
                <color auto="1"/>
              </font>
              <fill>
                <patternFill>
                  <bgColor rgb="FFC6EFCE"/>
                </patternFill>
              </fill>
            </x14:dxf>
          </x14:cfRule>
          <xm:sqref>A98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P99"/>
  <sheetViews>
    <sheetView topLeftCell="A64" workbookViewId="0">
      <selection activeCell="R73" sqref="R7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'3a+c+n'!D1</f>
        <v>3</v>
      </c>
      <c r="E1" s="22"/>
      <c r="F1" s="22"/>
      <c r="G1" s="22"/>
      <c r="H1" s="22"/>
      <c r="I1" s="22"/>
      <c r="J1" s="22"/>
      <c r="N1" s="26"/>
      <c r="O1" s="27"/>
      <c r="P1" s="28"/>
    </row>
    <row r="2" spans="1:16" x14ac:dyDescent="0.2">
      <c r="A2" s="29"/>
      <c r="B2" s="29"/>
      <c r="C2" s="335" t="str">
        <f>'3a+c+n'!C2:I2</f>
        <v>Fasādes</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'3a+c+n'!A9</f>
        <v>Tāme sastādīta  2024. gada tirgus cenās, pamatojoties uz AR daļas rasējumiem</v>
      </c>
      <c r="B9" s="332"/>
      <c r="C9" s="332"/>
      <c r="D9" s="332"/>
      <c r="E9" s="332"/>
      <c r="F9" s="332"/>
      <c r="G9" s="31"/>
      <c r="H9" s="31"/>
      <c r="I9" s="31"/>
      <c r="J9" s="333" t="s">
        <v>45</v>
      </c>
      <c r="K9" s="333"/>
      <c r="L9" s="333"/>
      <c r="M9" s="333"/>
      <c r="N9" s="334">
        <f>P87</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23">
        <f>IF($C$4="Attiecināmās izmaksas",IF('3a+c+n'!$Q14="A",'3a+c+n'!B14,0),0)</f>
        <v>0</v>
      </c>
      <c r="C14" s="23">
        <f>IF($C$4="Attiecināmās izmaksas",IF('3a+c+n'!$Q14="A",'3a+c+n'!C14,0),0)</f>
        <v>0</v>
      </c>
      <c r="D14" s="23">
        <f>IF($C$4="Attiecināmās izmaksas",IF('3a+c+n'!$Q14="A",'3a+c+n'!D14,0),0)</f>
        <v>0</v>
      </c>
      <c r="E14" s="46"/>
      <c r="F14" s="66"/>
      <c r="G14" s="119"/>
      <c r="H14" s="119">
        <f>IF($C$4="Attiecināmās izmaksas",IF('3a+c+n'!$Q14="A",'3a+c+n'!H14,0),0)</f>
        <v>0</v>
      </c>
      <c r="I14" s="119"/>
      <c r="J14" s="119"/>
      <c r="K14" s="120">
        <f>IF($C$4="Attiecināmās izmaksas",IF('3a+c+n'!$Q14="A",'3a+c+n'!K14,0),0)</f>
        <v>0</v>
      </c>
      <c r="L14" s="66">
        <f>IF($C$4="Attiecināmās izmaksas",IF('3a+c+n'!$Q14="A",'3a+c+n'!L14,0),0)</f>
        <v>0</v>
      </c>
      <c r="M14" s="119">
        <f>IF($C$4="Attiecināmās izmaksas",IF('3a+c+n'!$Q14="A",'3a+c+n'!M14,0),0)</f>
        <v>0</v>
      </c>
      <c r="N14" s="119">
        <f>IF($C$4="Attiecināmās izmaksas",IF('3a+c+n'!$Q14="A",'3a+c+n'!N14,0),0)</f>
        <v>0</v>
      </c>
      <c r="O14" s="119">
        <f>IF($C$4="Attiecināmās izmaksas",IF('3a+c+n'!$Q14="A",'3a+c+n'!O14,0),0)</f>
        <v>0</v>
      </c>
      <c r="P14" s="120">
        <f>IF($C$4="Attiecināmās izmaksas",IF('3a+c+n'!$Q14="A",'3a+c+n'!P14,0),0)</f>
        <v>0</v>
      </c>
    </row>
    <row r="15" spans="1:16" ht="20.399999999999999" x14ac:dyDescent="0.2">
      <c r="A15" s="53">
        <f>IF(P15=0,0,IF(COUNTBLANK(P15)=1,0,COUNTA($P$14:P15)))</f>
        <v>0</v>
      </c>
      <c r="B15" s="24" t="str">
        <f>IF($C$4="Attiecināmās izmaksas",IF('3a+c+n'!$Q15="A",'3a+c+n'!B15,0),0)</f>
        <v>13-00000</v>
      </c>
      <c r="C15" s="24" t="str">
        <f>IF($C$4="Attiecināmās izmaksas",IF('3a+c+n'!$Q15="A",'3a+c+n'!C15,0),0)</f>
        <v>Pamatu atrakšana ~ 1,2 m dziļumā (nogāzes leņķis ne stāvāks par 50°) izņemot gala fasādes</v>
      </c>
      <c r="D15" s="24" t="str">
        <f>IF($C$4="Attiecināmās izmaksas",IF('3a+c+n'!$Q15="A",'3a+c+n'!D15,0),0)</f>
        <v>m3</v>
      </c>
      <c r="E15" s="47"/>
      <c r="F15" s="68"/>
      <c r="G15" s="121"/>
      <c r="H15" s="121">
        <f>IF($C$4="Attiecināmās izmaksas",IF('3a+c+n'!$Q15="A",'3a+c+n'!H15,0),0)</f>
        <v>0</v>
      </c>
      <c r="I15" s="121"/>
      <c r="J15" s="121"/>
      <c r="K15" s="122">
        <f>IF($C$4="Attiecināmās izmaksas",IF('3a+c+n'!$Q15="A",'3a+c+n'!K15,0),0)</f>
        <v>0</v>
      </c>
      <c r="L15" s="68">
        <f>IF($C$4="Attiecināmās izmaksas",IF('3a+c+n'!$Q15="A",'3a+c+n'!L15,0),0)</f>
        <v>0</v>
      </c>
      <c r="M15" s="121">
        <f>IF($C$4="Attiecināmās izmaksas",IF('3a+c+n'!$Q15="A",'3a+c+n'!M15,0),0)</f>
        <v>0</v>
      </c>
      <c r="N15" s="121">
        <f>IF($C$4="Attiecināmās izmaksas",IF('3a+c+n'!$Q15="A",'3a+c+n'!N15,0),0)</f>
        <v>0</v>
      </c>
      <c r="O15" s="121">
        <f>IF($C$4="Attiecināmās izmaksas",IF('3a+c+n'!$Q15="A",'3a+c+n'!O15,0),0)</f>
        <v>0</v>
      </c>
      <c r="P15" s="122">
        <f>IF($C$4="Attiecināmās izmaksas",IF('3a+c+n'!$Q15="A",'3a+c+n'!P15,0),0)</f>
        <v>0</v>
      </c>
    </row>
    <row r="16" spans="1:16" ht="20.399999999999999" x14ac:dyDescent="0.2">
      <c r="A16" s="53">
        <f>IF(P16=0,0,IF(COUNTBLANK(P16)=1,0,COUNTA($P$14:P16)))</f>
        <v>0</v>
      </c>
      <c r="B16" s="24" t="str">
        <f>IF($C$4="Attiecināmās izmaksas",IF('3a+c+n'!$Q16="A",'3a+c+n'!B16,0),0)</f>
        <v>13-00000</v>
      </c>
      <c r="C16" s="24" t="str">
        <f>IF($C$4="Attiecināmās izmaksas",IF('3a+c+n'!$Q16="A",'3a+c+n'!C16,0),0)</f>
        <v>Esoša pagraba loga aizmūrēšana ar keramzīta blokiem</v>
      </c>
      <c r="D16" s="24" t="str">
        <f>IF($C$4="Attiecināmās izmaksas",IF('3a+c+n'!$Q16="A",'3a+c+n'!D16,0),0)</f>
        <v>m2</v>
      </c>
      <c r="E16" s="47"/>
      <c r="F16" s="68"/>
      <c r="G16" s="121"/>
      <c r="H16" s="121">
        <f>IF($C$4="Attiecināmās izmaksas",IF('3a+c+n'!$Q16="A",'3a+c+n'!H16,0),0)</f>
        <v>0</v>
      </c>
      <c r="I16" s="121"/>
      <c r="J16" s="121"/>
      <c r="K16" s="122">
        <f>IF($C$4="Attiecināmās izmaksas",IF('3a+c+n'!$Q16="A",'3a+c+n'!K16,0),0)</f>
        <v>0</v>
      </c>
      <c r="L16" s="68">
        <f>IF($C$4="Attiecināmās izmaksas",IF('3a+c+n'!$Q16="A",'3a+c+n'!L16,0),0)</f>
        <v>0</v>
      </c>
      <c r="M16" s="121">
        <f>IF($C$4="Attiecināmās izmaksas",IF('3a+c+n'!$Q16="A",'3a+c+n'!M16,0),0)</f>
        <v>0</v>
      </c>
      <c r="N16" s="121">
        <f>IF($C$4="Attiecināmās izmaksas",IF('3a+c+n'!$Q16="A",'3a+c+n'!N16,0),0)</f>
        <v>0</v>
      </c>
      <c r="O16" s="121">
        <f>IF($C$4="Attiecināmās izmaksas",IF('3a+c+n'!$Q16="A",'3a+c+n'!O16,0),0)</f>
        <v>0</v>
      </c>
      <c r="P16" s="122">
        <f>IF($C$4="Attiecināmās izmaksas",IF('3a+c+n'!$Q16="A",'3a+c+n'!P16,0),0)</f>
        <v>0</v>
      </c>
    </row>
    <row r="17" spans="1:16" ht="30.6" x14ac:dyDescent="0.2">
      <c r="A17" s="53">
        <f>IF(P17=0,0,IF(COUNTBLANK(P17)=1,0,COUNTA($P$14:P17)))</f>
        <v>0</v>
      </c>
      <c r="B17" s="24" t="str">
        <f>IF($C$4="Attiecināmās izmaksas",IF('3a+c+n'!$Q17="A",'3a+c+n'!B17,0),0)</f>
        <v>13-00000</v>
      </c>
      <c r="C17" s="24" t="str">
        <f>IF($C$4="Attiecināmās izmaksas",IF('3a+c+n'!$Q17="A",'3a+c+n'!C17,0),0)</f>
        <v>Pamatu (h=1,2m) un cokola (h=0,8 m) attīrīšana no bojātā un atslāņotā apmetuma un augsnes paliekām, esošā, nodrupušā apmetuma nokalšana</v>
      </c>
      <c r="D17" s="24" t="str">
        <f>IF($C$4="Attiecināmās izmaksas",IF('3a+c+n'!$Q17="A",'3a+c+n'!D17,0),0)</f>
        <v>m2</v>
      </c>
      <c r="E17" s="47"/>
      <c r="F17" s="68"/>
      <c r="G17" s="121"/>
      <c r="H17" s="121">
        <f>IF($C$4="Attiecināmās izmaksas",IF('3a+c+n'!$Q17="A",'3a+c+n'!H17,0),0)</f>
        <v>0</v>
      </c>
      <c r="I17" s="121"/>
      <c r="J17" s="121"/>
      <c r="K17" s="122">
        <f>IF($C$4="Attiecināmās izmaksas",IF('3a+c+n'!$Q17="A",'3a+c+n'!K17,0),0)</f>
        <v>0</v>
      </c>
      <c r="L17" s="68">
        <f>IF($C$4="Attiecināmās izmaksas",IF('3a+c+n'!$Q17="A",'3a+c+n'!L17,0),0)</f>
        <v>0</v>
      </c>
      <c r="M17" s="121">
        <f>IF($C$4="Attiecināmās izmaksas",IF('3a+c+n'!$Q17="A",'3a+c+n'!M17,0),0)</f>
        <v>0</v>
      </c>
      <c r="N17" s="121">
        <f>IF($C$4="Attiecināmās izmaksas",IF('3a+c+n'!$Q17="A",'3a+c+n'!N17,0),0)</f>
        <v>0</v>
      </c>
      <c r="O17" s="121">
        <f>IF($C$4="Attiecināmās izmaksas",IF('3a+c+n'!$Q17="A",'3a+c+n'!O17,0),0)</f>
        <v>0</v>
      </c>
      <c r="P17" s="122">
        <f>IF($C$4="Attiecināmās izmaksas",IF('3a+c+n'!$Q17="A",'3a+c+n'!P17,0),0)</f>
        <v>0</v>
      </c>
    </row>
    <row r="18" spans="1:16" ht="30.6" x14ac:dyDescent="0.2">
      <c r="A18" s="53">
        <f>IF(P18=0,0,IF(COUNTBLANK(P18)=1,0,COUNTA($P$14:P18)))</f>
        <v>0</v>
      </c>
      <c r="B18" s="24" t="str">
        <f>IF($C$4="Attiecināmās izmaksas",IF('3a+c+n'!$Q18="A",'3a+c+n'!B18,0),0)</f>
        <v>13-00000</v>
      </c>
      <c r="C18" s="24" t="str">
        <f>IF($C$4="Attiecināmās izmaksas",IF('3a+c+n'!$Q18="A",'3a+c+n'!C18,0),0)</f>
        <v>Pamatu un cokola virsmas izlīdzināšana ievērojot 20mm/m līdzenumu, izmantojot grunti SAKRET BG vai ekvivlentu un javu SAKRET PM super vai ekvivalentu.</v>
      </c>
      <c r="D18" s="24" t="str">
        <f>IF($C$4="Attiecināmās izmaksas",IF('3a+c+n'!$Q18="A",'3a+c+n'!D18,0),0)</f>
        <v>m2</v>
      </c>
      <c r="E18" s="47"/>
      <c r="F18" s="68"/>
      <c r="G18" s="121"/>
      <c r="H18" s="121">
        <f>IF($C$4="Attiecināmās izmaksas",IF('3a+c+n'!$Q18="A",'3a+c+n'!H18,0),0)</f>
        <v>0</v>
      </c>
      <c r="I18" s="121"/>
      <c r="J18" s="121"/>
      <c r="K18" s="122">
        <f>IF($C$4="Attiecināmās izmaksas",IF('3a+c+n'!$Q18="A",'3a+c+n'!K18,0),0)</f>
        <v>0</v>
      </c>
      <c r="L18" s="68">
        <f>IF($C$4="Attiecināmās izmaksas",IF('3a+c+n'!$Q18="A",'3a+c+n'!L18,0),0)</f>
        <v>0</v>
      </c>
      <c r="M18" s="121">
        <f>IF($C$4="Attiecināmās izmaksas",IF('3a+c+n'!$Q18="A",'3a+c+n'!M18,0),0)</f>
        <v>0</v>
      </c>
      <c r="N18" s="121">
        <f>IF($C$4="Attiecināmās izmaksas",IF('3a+c+n'!$Q18="A",'3a+c+n'!N18,0),0)</f>
        <v>0</v>
      </c>
      <c r="O18" s="121">
        <f>IF($C$4="Attiecināmās izmaksas",IF('3a+c+n'!$Q18="A",'3a+c+n'!O18,0),0)</f>
        <v>0</v>
      </c>
      <c r="P18" s="122">
        <f>IF($C$4="Attiecināmās izmaksas",IF('3a+c+n'!$Q18="A",'3a+c+n'!P18,0),0)</f>
        <v>0</v>
      </c>
    </row>
    <row r="19" spans="1:16" ht="20.399999999999999" x14ac:dyDescent="0.2">
      <c r="A19" s="53">
        <f>IF(P19=0,0,IF(COUNTBLANK(P19)=1,0,COUNTA($P$14:P19)))</f>
        <v>0</v>
      </c>
      <c r="B19" s="24" t="str">
        <f>IF($C$4="Attiecināmās izmaksas",IF('3a+c+n'!$Q19="A",'3a+c+n'!B19,0),0)</f>
        <v>13-00001</v>
      </c>
      <c r="C19" s="24" t="str">
        <f>IF($C$4="Attiecināmās izmaksas",IF('3a+c+n'!$Q19="A",'3a+c+n'!C19,0),0)</f>
        <v>Gaismas šahtu attīrīšana, ķieģeļu pārmūrēšana, kur nepieciešams. Aizsargrestu uzstādīšana.</v>
      </c>
      <c r="D19" s="24" t="str">
        <f>IF($C$4="Attiecināmās izmaksas",IF('3a+c+n'!$Q19="A",'3a+c+n'!D19,0),0)</f>
        <v>kompl</v>
      </c>
      <c r="E19" s="47"/>
      <c r="F19" s="68"/>
      <c r="G19" s="121"/>
      <c r="H19" s="121">
        <f>IF($C$4="Attiecināmās izmaksas",IF('3a+c+n'!$Q19="A",'3a+c+n'!H19,0),0)</f>
        <v>0</v>
      </c>
      <c r="I19" s="121"/>
      <c r="J19" s="121"/>
      <c r="K19" s="122">
        <f>IF($C$4="Attiecināmās izmaksas",IF('3a+c+n'!$Q19="A",'3a+c+n'!K19,0),0)</f>
        <v>0</v>
      </c>
      <c r="L19" s="68">
        <f>IF($C$4="Attiecināmās izmaksas",IF('3a+c+n'!$Q19="A",'3a+c+n'!L19,0),0)</f>
        <v>0</v>
      </c>
      <c r="M19" s="121">
        <f>IF($C$4="Attiecināmās izmaksas",IF('3a+c+n'!$Q19="A",'3a+c+n'!M19,0),0)</f>
        <v>0</v>
      </c>
      <c r="N19" s="121">
        <f>IF($C$4="Attiecināmās izmaksas",IF('3a+c+n'!$Q19="A",'3a+c+n'!N19,0),0)</f>
        <v>0</v>
      </c>
      <c r="O19" s="121">
        <f>IF($C$4="Attiecināmās izmaksas",IF('3a+c+n'!$Q19="A",'3a+c+n'!O19,0),0)</f>
        <v>0</v>
      </c>
      <c r="P19" s="122">
        <f>IF($C$4="Attiecināmās izmaksas",IF('3a+c+n'!$Q19="A",'3a+c+n'!P19,0),0)</f>
        <v>0</v>
      </c>
    </row>
    <row r="20" spans="1:16" x14ac:dyDescent="0.2">
      <c r="A20" s="53">
        <f>IF(P20=0,0,IF(COUNTBLANK(P20)=1,0,COUNTA($P$14:P20)))</f>
        <v>0</v>
      </c>
      <c r="B20" s="24">
        <f>IF($C$4="Attiecināmās izmaksas",IF('3a+c+n'!$Q20="A",'3a+c+n'!B20,0),0)</f>
        <v>0</v>
      </c>
      <c r="C20" s="24">
        <f>IF($C$4="Attiecināmās izmaksas",IF('3a+c+n'!$Q20="A",'3a+c+n'!C20,0),0)</f>
        <v>0</v>
      </c>
      <c r="D20" s="24">
        <f>IF($C$4="Attiecināmās izmaksas",IF('3a+c+n'!$Q20="A",'3a+c+n'!D20,0),0)</f>
        <v>0</v>
      </c>
      <c r="E20" s="47"/>
      <c r="F20" s="68"/>
      <c r="G20" s="121"/>
      <c r="H20" s="121">
        <f>IF($C$4="Attiecināmās izmaksas",IF('3a+c+n'!$Q20="A",'3a+c+n'!H20,0),0)</f>
        <v>0</v>
      </c>
      <c r="I20" s="121"/>
      <c r="J20" s="121"/>
      <c r="K20" s="122">
        <f>IF($C$4="Attiecināmās izmaksas",IF('3a+c+n'!$Q20="A",'3a+c+n'!K20,0),0)</f>
        <v>0</v>
      </c>
      <c r="L20" s="68">
        <f>IF($C$4="Attiecināmās izmaksas",IF('3a+c+n'!$Q20="A",'3a+c+n'!L20,0),0)</f>
        <v>0</v>
      </c>
      <c r="M20" s="121">
        <f>IF($C$4="Attiecināmās izmaksas",IF('3a+c+n'!$Q20="A",'3a+c+n'!M20,0),0)</f>
        <v>0</v>
      </c>
      <c r="N20" s="121">
        <f>IF($C$4="Attiecināmās izmaksas",IF('3a+c+n'!$Q20="A",'3a+c+n'!N20,0),0)</f>
        <v>0</v>
      </c>
      <c r="O20" s="121">
        <f>IF($C$4="Attiecināmās izmaksas",IF('3a+c+n'!$Q20="A",'3a+c+n'!O20,0),0)</f>
        <v>0</v>
      </c>
      <c r="P20" s="122">
        <f>IF($C$4="Attiecināmās izmaksas",IF('3a+c+n'!$Q20="A",'3a+c+n'!P20,0),0)</f>
        <v>0</v>
      </c>
    </row>
    <row r="21" spans="1:16" ht="20.399999999999999" x14ac:dyDescent="0.2">
      <c r="A21" s="53">
        <f>IF(P21=0,0,IF(COUNTBLANK(P21)=1,0,COUNTA($P$14:P21)))</f>
        <v>0</v>
      </c>
      <c r="B21" s="24" t="str">
        <f>IF($C$4="Attiecināmās izmaksas",IF('3a+c+n'!$Q21="A",'3a+c+n'!B21,0),0)</f>
        <v>13-00000</v>
      </c>
      <c r="C21" s="24" t="str">
        <f>IF($C$4="Attiecināmās izmaksas",IF('3a+c+n'!$Q21="A",'3a+c+n'!C21,0),0)</f>
        <v>Cokola un pamatu virsmas hidroizolēšana ar SAKRET TCM vai ekvivalentu</v>
      </c>
      <c r="D21" s="24" t="str">
        <f>IF($C$4="Attiecināmās izmaksas",IF('3a+c+n'!$Q21="A",'3a+c+n'!D21,0),0)</f>
        <v>kg</v>
      </c>
      <c r="E21" s="47"/>
      <c r="F21" s="68"/>
      <c r="G21" s="121"/>
      <c r="H21" s="121">
        <f>IF($C$4="Attiecināmās izmaksas",IF('3a+c+n'!$Q21="A",'3a+c+n'!H21,0),0)</f>
        <v>0</v>
      </c>
      <c r="I21" s="121"/>
      <c r="J21" s="121"/>
      <c r="K21" s="122">
        <f>IF($C$4="Attiecināmās izmaksas",IF('3a+c+n'!$Q21="A",'3a+c+n'!K21,0),0)</f>
        <v>0</v>
      </c>
      <c r="L21" s="68">
        <f>IF($C$4="Attiecināmās izmaksas",IF('3a+c+n'!$Q21="A",'3a+c+n'!L21,0),0)</f>
        <v>0</v>
      </c>
      <c r="M21" s="121">
        <f>IF($C$4="Attiecināmās izmaksas",IF('3a+c+n'!$Q21="A",'3a+c+n'!M21,0),0)</f>
        <v>0</v>
      </c>
      <c r="N21" s="121">
        <f>IF($C$4="Attiecināmās izmaksas",IF('3a+c+n'!$Q21="A",'3a+c+n'!N21,0),0)</f>
        <v>0</v>
      </c>
      <c r="O21" s="121">
        <f>IF($C$4="Attiecināmās izmaksas",IF('3a+c+n'!$Q21="A",'3a+c+n'!O21,0),0)</f>
        <v>0</v>
      </c>
      <c r="P21" s="122">
        <f>IF($C$4="Attiecināmās izmaksas",IF('3a+c+n'!$Q21="A",'3a+c+n'!P21,0),0)</f>
        <v>0</v>
      </c>
    </row>
    <row r="22" spans="1:16" ht="20.399999999999999" x14ac:dyDescent="0.2">
      <c r="A22" s="53">
        <f>IF(P22=0,0,IF(COUNTBLANK(P22)=1,0,COUNTA($P$14:P22)))</f>
        <v>0</v>
      </c>
      <c r="B22" s="24" t="str">
        <f>IF($C$4="Attiecināmās izmaksas",IF('3a+c+n'!$Q22="A",'3a+c+n'!B22,0),0)</f>
        <v>13-00000</v>
      </c>
      <c r="C22" s="24" t="str">
        <f>IF($C$4="Attiecināmās izmaksas",IF('3a+c+n'!$Q22="A",'3a+c+n'!C22,0),0)</f>
        <v>Siltumizolācijas materiāla stiprināšana ar līmjavu SAKRET BAK vai ekvivalentu</v>
      </c>
      <c r="D22" s="24" t="str">
        <f>IF($C$4="Attiecināmās izmaksas",IF('3a+c+n'!$Q22="A",'3a+c+n'!D22,0),0)</f>
        <v>kg</v>
      </c>
      <c r="E22" s="47"/>
      <c r="F22" s="68"/>
      <c r="G22" s="121"/>
      <c r="H22" s="121">
        <f>IF($C$4="Attiecināmās izmaksas",IF('3a+c+n'!$Q22="A",'3a+c+n'!H22,0),0)</f>
        <v>0</v>
      </c>
      <c r="I22" s="121"/>
      <c r="J22" s="121"/>
      <c r="K22" s="122">
        <f>IF($C$4="Attiecināmās izmaksas",IF('3a+c+n'!$Q22="A",'3a+c+n'!K22,0),0)</f>
        <v>0</v>
      </c>
      <c r="L22" s="68">
        <f>IF($C$4="Attiecināmās izmaksas",IF('3a+c+n'!$Q22="A",'3a+c+n'!L22,0),0)</f>
        <v>0</v>
      </c>
      <c r="M22" s="121">
        <f>IF($C$4="Attiecināmās izmaksas",IF('3a+c+n'!$Q22="A",'3a+c+n'!M22,0),0)</f>
        <v>0</v>
      </c>
      <c r="N22" s="121">
        <f>IF($C$4="Attiecināmās izmaksas",IF('3a+c+n'!$Q22="A",'3a+c+n'!N22,0),0)</f>
        <v>0</v>
      </c>
      <c r="O22" s="121">
        <f>IF($C$4="Attiecināmās izmaksas",IF('3a+c+n'!$Q22="A",'3a+c+n'!O22,0),0)</f>
        <v>0</v>
      </c>
      <c r="P22" s="122">
        <f>IF($C$4="Attiecināmās izmaksas",IF('3a+c+n'!$Q22="A",'3a+c+n'!P22,0),0)</f>
        <v>0</v>
      </c>
    </row>
    <row r="23" spans="1:16" ht="30.6" x14ac:dyDescent="0.2">
      <c r="A23" s="53">
        <f>IF(P23=0,0,IF(COUNTBLANK(P23)=1,0,COUNTA($P$14:P23)))</f>
        <v>0</v>
      </c>
      <c r="B23" s="24" t="str">
        <f>IF($C$4="Attiecināmās izmaksas",IF('3a+c+n'!$Q23="A",'3a+c+n'!B23,0),0)</f>
        <v>13-00000</v>
      </c>
      <c r="C23" s="24" t="str">
        <f>IF($C$4="Attiecināmās izmaksas",IF('3a+c+n'!$Q23="A",'3a+c+n'!C23,0),0)</f>
        <v xml:space="preserve">Putupolistirola plākšņu TENAPORS Extra EPS 150 (Tenax) vai ekvivalentu (λ&lt;=0,034 W/(mK)) montāža. B=100mm </v>
      </c>
      <c r="D23" s="24" t="str">
        <f>IF($C$4="Attiecināmās izmaksas",IF('3a+c+n'!$Q23="A",'3a+c+n'!D23,0),0)</f>
        <v>m2</v>
      </c>
      <c r="E23" s="47"/>
      <c r="F23" s="68"/>
      <c r="G23" s="121"/>
      <c r="H23" s="121">
        <f>IF($C$4="Attiecināmās izmaksas",IF('3a+c+n'!$Q23="A",'3a+c+n'!H23,0),0)</f>
        <v>0</v>
      </c>
      <c r="I23" s="121"/>
      <c r="J23" s="121"/>
      <c r="K23" s="122">
        <f>IF($C$4="Attiecināmās izmaksas",IF('3a+c+n'!$Q23="A",'3a+c+n'!K23,0),0)</f>
        <v>0</v>
      </c>
      <c r="L23" s="68">
        <f>IF($C$4="Attiecināmās izmaksas",IF('3a+c+n'!$Q23="A",'3a+c+n'!L23,0),0)</f>
        <v>0</v>
      </c>
      <c r="M23" s="121">
        <f>IF($C$4="Attiecināmās izmaksas",IF('3a+c+n'!$Q23="A",'3a+c+n'!M23,0),0)</f>
        <v>0</v>
      </c>
      <c r="N23" s="121">
        <f>IF($C$4="Attiecināmās izmaksas",IF('3a+c+n'!$Q23="A",'3a+c+n'!N23,0),0)</f>
        <v>0</v>
      </c>
      <c r="O23" s="121">
        <f>IF($C$4="Attiecināmās izmaksas",IF('3a+c+n'!$Q23="A",'3a+c+n'!O23,0),0)</f>
        <v>0</v>
      </c>
      <c r="P23" s="122">
        <f>IF($C$4="Attiecināmās izmaksas",IF('3a+c+n'!$Q23="A",'3a+c+n'!P23,0),0)</f>
        <v>0</v>
      </c>
    </row>
    <row r="24" spans="1:16" ht="20.399999999999999" x14ac:dyDescent="0.2">
      <c r="A24" s="53">
        <f>IF(P24=0,0,IF(COUNTBLANK(P24)=1,0,COUNTA($P$14:P24)))</f>
        <v>0</v>
      </c>
      <c r="B24" s="24" t="str">
        <f>IF($C$4="Attiecināmās izmaksas",IF('3a+c+n'!$Q24="A",'3a+c+n'!B24,0),0)</f>
        <v>13-00000</v>
      </c>
      <c r="C24" s="24" t="str">
        <f>IF($C$4="Attiecināmās izmaksas",IF('3a+c+n'!$Q24="A",'3a+c+n'!C24,0),0)</f>
        <v>Armējošā slāņa iestrāde ar javas kārtu SAKRET BAK vai ekvivalentu - 2 kārtās</v>
      </c>
      <c r="D24" s="24" t="str">
        <f>IF($C$4="Attiecināmās izmaksas",IF('3a+c+n'!$Q24="A",'3a+c+n'!D24,0),0)</f>
        <v>kg</v>
      </c>
      <c r="E24" s="47"/>
      <c r="F24" s="68"/>
      <c r="G24" s="121"/>
      <c r="H24" s="121">
        <f>IF($C$4="Attiecināmās izmaksas",IF('3a+c+n'!$Q24="A",'3a+c+n'!H24,0),0)</f>
        <v>0</v>
      </c>
      <c r="I24" s="121"/>
      <c r="J24" s="121"/>
      <c r="K24" s="122">
        <f>IF($C$4="Attiecināmās izmaksas",IF('3a+c+n'!$Q24="A",'3a+c+n'!K24,0),0)</f>
        <v>0</v>
      </c>
      <c r="L24" s="68">
        <f>IF($C$4="Attiecināmās izmaksas",IF('3a+c+n'!$Q24="A",'3a+c+n'!L24,0),0)</f>
        <v>0</v>
      </c>
      <c r="M24" s="121">
        <f>IF($C$4="Attiecināmās izmaksas",IF('3a+c+n'!$Q24="A",'3a+c+n'!M24,0),0)</f>
        <v>0</v>
      </c>
      <c r="N24" s="121">
        <f>IF($C$4="Attiecināmās izmaksas",IF('3a+c+n'!$Q24="A",'3a+c+n'!N24,0),0)</f>
        <v>0</v>
      </c>
      <c r="O24" s="121">
        <f>IF($C$4="Attiecināmās izmaksas",IF('3a+c+n'!$Q24="A",'3a+c+n'!O24,0),0)</f>
        <v>0</v>
      </c>
      <c r="P24" s="122">
        <f>IF($C$4="Attiecināmās izmaksas",IF('3a+c+n'!$Q24="A",'3a+c+n'!P24,0),0)</f>
        <v>0</v>
      </c>
    </row>
    <row r="25" spans="1:16" ht="20.399999999999999" x14ac:dyDescent="0.2">
      <c r="A25" s="53">
        <f>IF(P25=0,0,IF(COUNTBLANK(P25)=1,0,COUNTA($P$14:P25)))</f>
        <v>0</v>
      </c>
      <c r="B25" s="24" t="str">
        <f>IF($C$4="Attiecināmās izmaksas",IF('3a+c+n'!$Q25="A",'3a+c+n'!B25,0),0)</f>
        <v>13-00000</v>
      </c>
      <c r="C25" s="24" t="str">
        <f>IF($C$4="Attiecināmās izmaksas",IF('3a+c+n'!$Q25="A",'3a+c+n'!C25,0),0)</f>
        <v>Stiklušķiedras siets SSA-1363-160 160 g/m² - 2 kārtās</v>
      </c>
      <c r="D25" s="24" t="str">
        <f>IF($C$4="Attiecināmās izmaksas",IF('3a+c+n'!$Q25="A",'3a+c+n'!D25,0),0)</f>
        <v>m2</v>
      </c>
      <c r="E25" s="47"/>
      <c r="F25" s="68"/>
      <c r="G25" s="121"/>
      <c r="H25" s="121">
        <f>IF($C$4="Attiecināmās izmaksas",IF('3a+c+n'!$Q25="A",'3a+c+n'!H25,0),0)</f>
        <v>0</v>
      </c>
      <c r="I25" s="121"/>
      <c r="J25" s="121"/>
      <c r="K25" s="122">
        <f>IF($C$4="Attiecināmās izmaksas",IF('3a+c+n'!$Q25="A",'3a+c+n'!K25,0),0)</f>
        <v>0</v>
      </c>
      <c r="L25" s="68">
        <f>IF($C$4="Attiecināmās izmaksas",IF('3a+c+n'!$Q25="A",'3a+c+n'!L25,0),0)</f>
        <v>0</v>
      </c>
      <c r="M25" s="121">
        <f>IF($C$4="Attiecināmās izmaksas",IF('3a+c+n'!$Q25="A",'3a+c+n'!M25,0),0)</f>
        <v>0</v>
      </c>
      <c r="N25" s="121">
        <f>IF($C$4="Attiecināmās izmaksas",IF('3a+c+n'!$Q25="A",'3a+c+n'!N25,0),0)</f>
        <v>0</v>
      </c>
      <c r="O25" s="121">
        <f>IF($C$4="Attiecināmās izmaksas",IF('3a+c+n'!$Q25="A",'3a+c+n'!O25,0),0)</f>
        <v>0</v>
      </c>
      <c r="P25" s="122">
        <f>IF($C$4="Attiecināmās izmaksas",IF('3a+c+n'!$Q25="A",'3a+c+n'!P25,0),0)</f>
        <v>0</v>
      </c>
    </row>
    <row r="26" spans="1:16" ht="20.399999999999999" x14ac:dyDescent="0.2">
      <c r="A26" s="53">
        <f>IF(P26=0,0,IF(COUNTBLANK(P26)=1,0,COUNTA($P$14:P26)))</f>
        <v>0</v>
      </c>
      <c r="B26" s="24" t="str">
        <f>IF($C$4="Attiecināmās izmaksas",IF('3a+c+n'!$Q26="A",'3a+c+n'!B26,0),0)</f>
        <v>13-00000</v>
      </c>
      <c r="C26" s="24" t="str">
        <f>IF($C$4="Attiecināmās izmaksas",IF('3a+c+n'!$Q26="A",'3a+c+n'!C26,0),0)</f>
        <v>Hidroizolācija SAKRET TCM vai ekvivalenta</v>
      </c>
      <c r="D26" s="24" t="str">
        <f>IF($C$4="Attiecināmās izmaksas",IF('3a+c+n'!$Q26="A",'3a+c+n'!D26,0),0)</f>
        <v>kg</v>
      </c>
      <c r="E26" s="47"/>
      <c r="F26" s="68"/>
      <c r="G26" s="121"/>
      <c r="H26" s="121">
        <f>IF($C$4="Attiecināmās izmaksas",IF('3a+c+n'!$Q26="A",'3a+c+n'!H26,0),0)</f>
        <v>0</v>
      </c>
      <c r="I26" s="121"/>
      <c r="J26" s="121"/>
      <c r="K26" s="122">
        <f>IF($C$4="Attiecināmās izmaksas",IF('3a+c+n'!$Q26="A",'3a+c+n'!K26,0),0)</f>
        <v>0</v>
      </c>
      <c r="L26" s="68">
        <f>IF($C$4="Attiecināmās izmaksas",IF('3a+c+n'!$Q26="A",'3a+c+n'!L26,0),0)</f>
        <v>0</v>
      </c>
      <c r="M26" s="121">
        <f>IF($C$4="Attiecināmās izmaksas",IF('3a+c+n'!$Q26="A",'3a+c+n'!M26,0),0)</f>
        <v>0</v>
      </c>
      <c r="N26" s="121">
        <f>IF($C$4="Attiecināmās izmaksas",IF('3a+c+n'!$Q26="A",'3a+c+n'!N26,0),0)</f>
        <v>0</v>
      </c>
      <c r="O26" s="121">
        <f>IF($C$4="Attiecināmās izmaksas",IF('3a+c+n'!$Q26="A",'3a+c+n'!O26,0),0)</f>
        <v>0</v>
      </c>
      <c r="P26" s="122">
        <f>IF($C$4="Attiecināmās izmaksas",IF('3a+c+n'!$Q26="A",'3a+c+n'!P26,0),0)</f>
        <v>0</v>
      </c>
    </row>
    <row r="27" spans="1:16" ht="20.399999999999999" x14ac:dyDescent="0.2">
      <c r="A27" s="53">
        <f>IF(P27=0,0,IF(COUNTBLANK(P27)=1,0,COUNTA($P$14:P27)))</f>
        <v>0</v>
      </c>
      <c r="B27" s="24" t="str">
        <f>IF($C$4="Attiecināmās izmaksas",IF('3a+c+n'!$Q27="A",'3a+c+n'!B27,0),0)</f>
        <v>13-00000</v>
      </c>
      <c r="C27" s="24" t="str">
        <f>IF($C$4="Attiecināmās izmaksas",IF('3a+c+n'!$Q27="A",'3a+c+n'!C27,0),0)</f>
        <v>Grunts SAKRET FM-G divās kārtās vai ekvivalents</v>
      </c>
      <c r="D27" s="24" t="str">
        <f>IF($C$4="Attiecināmās izmaksas",IF('3a+c+n'!$Q27="A",'3a+c+n'!D27,0),0)</f>
        <v>kg</v>
      </c>
      <c r="E27" s="47"/>
      <c r="F27" s="68"/>
      <c r="G27" s="121"/>
      <c r="H27" s="121">
        <f>IF($C$4="Attiecināmās izmaksas",IF('3a+c+n'!$Q27="A",'3a+c+n'!H27,0),0)</f>
        <v>0</v>
      </c>
      <c r="I27" s="121"/>
      <c r="J27" s="121"/>
      <c r="K27" s="122">
        <f>IF($C$4="Attiecināmās izmaksas",IF('3a+c+n'!$Q27="A",'3a+c+n'!K27,0),0)</f>
        <v>0</v>
      </c>
      <c r="L27" s="68">
        <f>IF($C$4="Attiecināmās izmaksas",IF('3a+c+n'!$Q27="A",'3a+c+n'!L27,0),0)</f>
        <v>0</v>
      </c>
      <c r="M27" s="121">
        <f>IF($C$4="Attiecināmās izmaksas",IF('3a+c+n'!$Q27="A",'3a+c+n'!M27,0),0)</f>
        <v>0</v>
      </c>
      <c r="N27" s="121">
        <f>IF($C$4="Attiecināmās izmaksas",IF('3a+c+n'!$Q27="A",'3a+c+n'!N27,0),0)</f>
        <v>0</v>
      </c>
      <c r="O27" s="121">
        <f>IF($C$4="Attiecināmās izmaksas",IF('3a+c+n'!$Q27="A",'3a+c+n'!O27,0),0)</f>
        <v>0</v>
      </c>
      <c r="P27" s="122">
        <f>IF($C$4="Attiecināmās izmaksas",IF('3a+c+n'!$Q27="A",'3a+c+n'!P27,0),0)</f>
        <v>0</v>
      </c>
    </row>
    <row r="28" spans="1:16" ht="20.399999999999999" x14ac:dyDescent="0.2">
      <c r="A28" s="53">
        <f>IF(P28=0,0,IF(COUNTBLANK(P28)=1,0,COUNTA($P$14:P28)))</f>
        <v>0</v>
      </c>
      <c r="B28" s="24" t="str">
        <f>IF($C$4="Attiecināmās izmaksas",IF('3a+c+n'!$Q28="A",'3a+c+n'!B28,0),0)</f>
        <v>13-00000</v>
      </c>
      <c r="C28" s="24" t="str">
        <f>IF($C$4="Attiecināmās izmaksas",IF('3a+c+n'!$Q28="A",'3a+c+n'!C28,0),0)</f>
        <v>Cokola virsmas krāsošana ar SAKRET FC divās kārtās vai ekvivalentu, tonis pēc krāsu pases</v>
      </c>
      <c r="D28" s="24" t="str">
        <f>IF($C$4="Attiecināmās izmaksas",IF('3a+c+n'!$Q28="A",'3a+c+n'!D28,0),0)</f>
        <v>m2</v>
      </c>
      <c r="E28" s="47"/>
      <c r="F28" s="68"/>
      <c r="G28" s="121"/>
      <c r="H28" s="121">
        <f>IF($C$4="Attiecināmās izmaksas",IF('3a+c+n'!$Q28="A",'3a+c+n'!H28,0),0)</f>
        <v>0</v>
      </c>
      <c r="I28" s="121"/>
      <c r="J28" s="121"/>
      <c r="K28" s="122">
        <f>IF($C$4="Attiecināmās izmaksas",IF('3a+c+n'!$Q28="A",'3a+c+n'!K28,0),0)</f>
        <v>0</v>
      </c>
      <c r="L28" s="68">
        <f>IF($C$4="Attiecināmās izmaksas",IF('3a+c+n'!$Q28="A",'3a+c+n'!L28,0),0)</f>
        <v>0</v>
      </c>
      <c r="M28" s="121">
        <f>IF($C$4="Attiecināmās izmaksas",IF('3a+c+n'!$Q28="A",'3a+c+n'!M28,0),0)</f>
        <v>0</v>
      </c>
      <c r="N28" s="121">
        <f>IF($C$4="Attiecināmās izmaksas",IF('3a+c+n'!$Q28="A",'3a+c+n'!N28,0),0)</f>
        <v>0</v>
      </c>
      <c r="O28" s="121">
        <f>IF($C$4="Attiecināmās izmaksas",IF('3a+c+n'!$Q28="A",'3a+c+n'!O28,0),0)</f>
        <v>0</v>
      </c>
      <c r="P28" s="122">
        <f>IF($C$4="Attiecināmās izmaksas",IF('3a+c+n'!$Q28="A",'3a+c+n'!P28,0),0)</f>
        <v>0</v>
      </c>
    </row>
    <row r="29" spans="1:16" ht="30.6" x14ac:dyDescent="0.2">
      <c r="A29" s="53">
        <f>IF(P29=0,0,IF(COUNTBLANK(P29)=1,0,COUNTA($P$14:P29)))</f>
        <v>0</v>
      </c>
      <c r="B29" s="24" t="str">
        <f>IF($C$4="Attiecināmās izmaksas",IF('3a+c+n'!$Q29="A",'3a+c+n'!B29,0),0)</f>
        <v>13-00000</v>
      </c>
      <c r="C29" s="24" t="str">
        <f>IF($C$4="Attiecināmās izmaksas",IF('3a+c+n'!$Q29="A",'3a+c+n'!C29,0),0)</f>
        <v xml:space="preserve">Alumīnija cokola profila ar lāseni iestrāde, t.sk. stiprinājumi un papildus siltumizolācijas slāņa iestrāde savienojuma vietās. </v>
      </c>
      <c r="D29" s="24" t="str">
        <f>IF($C$4="Attiecināmās izmaksas",IF('3a+c+n'!$Q29="A",'3a+c+n'!D29,0),0)</f>
        <v>tm</v>
      </c>
      <c r="E29" s="47"/>
      <c r="F29" s="68"/>
      <c r="G29" s="121"/>
      <c r="H29" s="121">
        <f>IF($C$4="Attiecināmās izmaksas",IF('3a+c+n'!$Q29="A",'3a+c+n'!H29,0),0)</f>
        <v>0</v>
      </c>
      <c r="I29" s="121"/>
      <c r="J29" s="121"/>
      <c r="K29" s="122">
        <f>IF($C$4="Attiecināmās izmaksas",IF('3a+c+n'!$Q29="A",'3a+c+n'!K29,0),0)</f>
        <v>0</v>
      </c>
      <c r="L29" s="68">
        <f>IF($C$4="Attiecināmās izmaksas",IF('3a+c+n'!$Q29="A",'3a+c+n'!L29,0),0)</f>
        <v>0</v>
      </c>
      <c r="M29" s="121">
        <f>IF($C$4="Attiecināmās izmaksas",IF('3a+c+n'!$Q29="A",'3a+c+n'!M29,0),0)</f>
        <v>0</v>
      </c>
      <c r="N29" s="121">
        <f>IF($C$4="Attiecināmās izmaksas",IF('3a+c+n'!$Q29="A",'3a+c+n'!N29,0),0)</f>
        <v>0</v>
      </c>
      <c r="O29" s="121">
        <f>IF($C$4="Attiecināmās izmaksas",IF('3a+c+n'!$Q29="A",'3a+c+n'!O29,0),0)</f>
        <v>0</v>
      </c>
      <c r="P29" s="122">
        <f>IF($C$4="Attiecināmās izmaksas",IF('3a+c+n'!$Q29="A",'3a+c+n'!P29,0),0)</f>
        <v>0</v>
      </c>
    </row>
    <row r="30" spans="1:16" ht="30.6" x14ac:dyDescent="0.2">
      <c r="A30" s="53">
        <f>IF(P30=0,0,IF(COUNTBLANK(P30)=1,0,COUNTA($P$14:P30)))</f>
        <v>0</v>
      </c>
      <c r="B30" s="24" t="str">
        <f>IF($C$4="Attiecināmās izmaksas",IF('3a+c+n'!$Q30="A",'3a+c+n'!B30,0),0)</f>
        <v>13-00000</v>
      </c>
      <c r="C30" s="24" t="str">
        <f>IF($C$4="Attiecināmās izmaksas",IF('3a+c+n'!$Q30="A",'3a+c+n'!C30,0),0)</f>
        <v>Hidroizolācija SAKRET TCM vai ekvivalenta. Šļakstu
zonā 250mm augstumā un 50mm dziļumā no lietus novadjoslas</v>
      </c>
      <c r="D30" s="24" t="str">
        <f>IF($C$4="Attiecināmās izmaksas",IF('3a+c+n'!$Q30="A",'3a+c+n'!D30,0),0)</f>
        <v>kg</v>
      </c>
      <c r="E30" s="47"/>
      <c r="F30" s="68"/>
      <c r="G30" s="121"/>
      <c r="H30" s="121">
        <f>IF($C$4="Attiecināmās izmaksas",IF('3a+c+n'!$Q30="A",'3a+c+n'!H30,0),0)</f>
        <v>0</v>
      </c>
      <c r="I30" s="121"/>
      <c r="J30" s="121"/>
      <c r="K30" s="122">
        <f>IF($C$4="Attiecināmās izmaksas",IF('3a+c+n'!$Q30="A",'3a+c+n'!K30,0),0)</f>
        <v>0</v>
      </c>
      <c r="L30" s="68">
        <f>IF($C$4="Attiecināmās izmaksas",IF('3a+c+n'!$Q30="A",'3a+c+n'!L30,0),0)</f>
        <v>0</v>
      </c>
      <c r="M30" s="121">
        <f>IF($C$4="Attiecināmās izmaksas",IF('3a+c+n'!$Q30="A",'3a+c+n'!M30,0),0)</f>
        <v>0</v>
      </c>
      <c r="N30" s="121">
        <f>IF($C$4="Attiecināmās izmaksas",IF('3a+c+n'!$Q30="A",'3a+c+n'!N30,0),0)</f>
        <v>0</v>
      </c>
      <c r="O30" s="121">
        <f>IF($C$4="Attiecināmās izmaksas",IF('3a+c+n'!$Q30="A",'3a+c+n'!O30,0),0)</f>
        <v>0</v>
      </c>
      <c r="P30" s="122">
        <f>IF($C$4="Attiecināmās izmaksas",IF('3a+c+n'!$Q30="A",'3a+c+n'!P30,0),0)</f>
        <v>0</v>
      </c>
    </row>
    <row r="31" spans="1:16" ht="20.399999999999999" x14ac:dyDescent="0.2">
      <c r="A31" s="53">
        <f>IF(P31=0,0,IF(COUNTBLANK(P31)=1,0,COUNTA($P$14:P31)))</f>
        <v>0</v>
      </c>
      <c r="B31" s="24" t="str">
        <f>IF($C$4="Attiecināmās izmaksas",IF('3a+c+n'!$Q31="A",'3a+c+n'!B31,0),0)</f>
        <v>13-00000</v>
      </c>
      <c r="C31" s="24" t="str">
        <f>IF($C$4="Attiecināmās izmaksas",IF('3a+c+n'!$Q31="A",'3a+c+n'!C31,0),0)</f>
        <v>Dībeļi RAWLPLUG TFIX 8S vai ekvivalenti, l=155mm cokola virszemes daļā.</v>
      </c>
      <c r="D31" s="24" t="str">
        <f>IF($C$4="Attiecināmās izmaksas",IF('3a+c+n'!$Q31="A",'3a+c+n'!D31,0),0)</f>
        <v>gab</v>
      </c>
      <c r="E31" s="47"/>
      <c r="F31" s="68"/>
      <c r="G31" s="121"/>
      <c r="H31" s="121">
        <f>IF($C$4="Attiecināmās izmaksas",IF('3a+c+n'!$Q31="A",'3a+c+n'!H31,0),0)</f>
        <v>0</v>
      </c>
      <c r="I31" s="121"/>
      <c r="J31" s="121"/>
      <c r="K31" s="122">
        <f>IF($C$4="Attiecināmās izmaksas",IF('3a+c+n'!$Q31="A",'3a+c+n'!K31,0),0)</f>
        <v>0</v>
      </c>
      <c r="L31" s="68">
        <f>IF($C$4="Attiecināmās izmaksas",IF('3a+c+n'!$Q31="A",'3a+c+n'!L31,0),0)</f>
        <v>0</v>
      </c>
      <c r="M31" s="121">
        <f>IF($C$4="Attiecināmās izmaksas",IF('3a+c+n'!$Q31="A",'3a+c+n'!M31,0),0)</f>
        <v>0</v>
      </c>
      <c r="N31" s="121">
        <f>IF($C$4="Attiecināmās izmaksas",IF('3a+c+n'!$Q31="A",'3a+c+n'!N31,0),0)</f>
        <v>0</v>
      </c>
      <c r="O31" s="121">
        <f>IF($C$4="Attiecināmās izmaksas",IF('3a+c+n'!$Q31="A",'3a+c+n'!O31,0),0)</f>
        <v>0</v>
      </c>
      <c r="P31" s="122">
        <f>IF($C$4="Attiecināmās izmaksas",IF('3a+c+n'!$Q31="A",'3a+c+n'!P31,0),0)</f>
        <v>0</v>
      </c>
    </row>
    <row r="32" spans="1:16" x14ac:dyDescent="0.2">
      <c r="A32" s="53">
        <f>IF(P32=0,0,IF(COUNTBLANK(P32)=1,0,COUNTA($P$14:P32)))</f>
        <v>0</v>
      </c>
      <c r="B32" s="24">
        <f>IF($C$4="Attiecināmās izmaksas",IF('3a+c+n'!$Q32="A",'3a+c+n'!B32,0),0)</f>
        <v>0</v>
      </c>
      <c r="C32" s="24">
        <f>IF($C$4="Attiecināmās izmaksas",IF('3a+c+n'!$Q32="A",'3a+c+n'!C32,0),0)</f>
        <v>0</v>
      </c>
      <c r="D32" s="24">
        <f>IF($C$4="Attiecināmās izmaksas",IF('3a+c+n'!$Q32="A",'3a+c+n'!D32,0),0)</f>
        <v>0</v>
      </c>
      <c r="E32" s="47"/>
      <c r="F32" s="68"/>
      <c r="G32" s="121"/>
      <c r="H32" s="121">
        <f>IF($C$4="Attiecināmās izmaksas",IF('3a+c+n'!$Q32="A",'3a+c+n'!H32,0),0)</f>
        <v>0</v>
      </c>
      <c r="I32" s="121"/>
      <c r="J32" s="121"/>
      <c r="K32" s="122">
        <f>IF($C$4="Attiecināmās izmaksas",IF('3a+c+n'!$Q32="A",'3a+c+n'!K32,0),0)</f>
        <v>0</v>
      </c>
      <c r="L32" s="68">
        <f>IF($C$4="Attiecināmās izmaksas",IF('3a+c+n'!$Q32="A",'3a+c+n'!L32,0),0)</f>
        <v>0</v>
      </c>
      <c r="M32" s="121">
        <f>IF($C$4="Attiecināmās izmaksas",IF('3a+c+n'!$Q32="A",'3a+c+n'!M32,0),0)</f>
        <v>0</v>
      </c>
      <c r="N32" s="121">
        <f>IF($C$4="Attiecināmās izmaksas",IF('3a+c+n'!$Q32="A",'3a+c+n'!N32,0),0)</f>
        <v>0</v>
      </c>
      <c r="O32" s="121">
        <f>IF($C$4="Attiecināmās izmaksas",IF('3a+c+n'!$Q32="A",'3a+c+n'!O32,0),0)</f>
        <v>0</v>
      </c>
      <c r="P32" s="122">
        <f>IF($C$4="Attiecināmās izmaksas",IF('3a+c+n'!$Q32="A",'3a+c+n'!P32,0),0)</f>
        <v>0</v>
      </c>
    </row>
    <row r="33" spans="1:16" ht="71.400000000000006" x14ac:dyDescent="0.2">
      <c r="A33" s="53">
        <f>IF(P33=0,0,IF(COUNTBLANK(P33)=1,0,COUNTA($P$14:P33)))</f>
        <v>0</v>
      </c>
      <c r="B33" s="24" t="str">
        <f>IF($C$4="Attiecināmās izmaksas",IF('3a+c+n'!$Q33="A",'3a+c+n'!B33,0),0)</f>
        <v>13-00000</v>
      </c>
      <c r="C33" s="24" t="str">
        <f>IF($C$4="Attiecināmās izmaksas",IF('3a+c+n'!$Q33="A",'3a+c+n'!C33,0),0)</f>
        <v>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v>
      </c>
      <c r="D33" s="24" t="str">
        <f>IF($C$4="Attiecināmās izmaksas",IF('3a+c+n'!$Q33="A",'3a+c+n'!D33,0),0)</f>
        <v>m2</v>
      </c>
      <c r="E33" s="47"/>
      <c r="F33" s="68"/>
      <c r="G33" s="121"/>
      <c r="H33" s="121">
        <f>IF($C$4="Attiecināmās izmaksas",IF('3a+c+n'!$Q33="A",'3a+c+n'!H33,0),0)</f>
        <v>0</v>
      </c>
      <c r="I33" s="121"/>
      <c r="J33" s="121"/>
      <c r="K33" s="122">
        <f>IF($C$4="Attiecināmās izmaksas",IF('3a+c+n'!$Q33="A",'3a+c+n'!K33,0),0)</f>
        <v>0</v>
      </c>
      <c r="L33" s="68">
        <f>IF($C$4="Attiecināmās izmaksas",IF('3a+c+n'!$Q33="A",'3a+c+n'!L33,0),0)</f>
        <v>0</v>
      </c>
      <c r="M33" s="121">
        <f>IF($C$4="Attiecināmās izmaksas",IF('3a+c+n'!$Q33="A",'3a+c+n'!M33,0),0)</f>
        <v>0</v>
      </c>
      <c r="N33" s="121">
        <f>IF($C$4="Attiecināmās izmaksas",IF('3a+c+n'!$Q33="A",'3a+c+n'!N33,0),0)</f>
        <v>0</v>
      </c>
      <c r="O33" s="121">
        <f>IF($C$4="Attiecināmās izmaksas",IF('3a+c+n'!$Q33="A",'3a+c+n'!O33,0),0)</f>
        <v>0</v>
      </c>
      <c r="P33" s="122">
        <f>IF($C$4="Attiecināmās izmaksas",IF('3a+c+n'!$Q33="A",'3a+c+n'!P33,0),0)</f>
        <v>0</v>
      </c>
    </row>
    <row r="34" spans="1:16" ht="20.399999999999999" x14ac:dyDescent="0.2">
      <c r="A34" s="53">
        <f>IF(P34=0,0,IF(COUNTBLANK(P34)=1,0,COUNTA($P$14:P34)))</f>
        <v>0</v>
      </c>
      <c r="B34" s="24" t="str">
        <f>IF($C$4="Attiecināmās izmaksas",IF('3a+c+n'!$Q34="A",'3a+c+n'!B34,0),0)</f>
        <v>13-00000</v>
      </c>
      <c r="C34" s="24" t="str">
        <f>IF($C$4="Attiecināmās izmaksas",IF('3a+c+n'!$Q34="A",'3a+c+n'!C34,0),0)</f>
        <v>Virsmas izlīdzināšana ievērojot 20mm/m līdzenumu.</v>
      </c>
      <c r="D34" s="24" t="str">
        <f>IF($C$4="Attiecināmās izmaksas",IF('3a+c+n'!$Q34="A",'3a+c+n'!D34,0),0)</f>
        <v>m2</v>
      </c>
      <c r="E34" s="47"/>
      <c r="F34" s="68"/>
      <c r="G34" s="121"/>
      <c r="H34" s="121">
        <f>IF($C$4="Attiecināmās izmaksas",IF('3a+c+n'!$Q34="A",'3a+c+n'!H34,0),0)</f>
        <v>0</v>
      </c>
      <c r="I34" s="121"/>
      <c r="J34" s="121"/>
      <c r="K34" s="122">
        <f>IF($C$4="Attiecināmās izmaksas",IF('3a+c+n'!$Q34="A",'3a+c+n'!K34,0),0)</f>
        <v>0</v>
      </c>
      <c r="L34" s="68">
        <f>IF($C$4="Attiecināmās izmaksas",IF('3a+c+n'!$Q34="A",'3a+c+n'!L34,0),0)</f>
        <v>0</v>
      </c>
      <c r="M34" s="121">
        <f>IF($C$4="Attiecināmās izmaksas",IF('3a+c+n'!$Q34="A",'3a+c+n'!M34,0),0)</f>
        <v>0</v>
      </c>
      <c r="N34" s="121">
        <f>IF($C$4="Attiecināmās izmaksas",IF('3a+c+n'!$Q34="A",'3a+c+n'!N34,0),0)</f>
        <v>0</v>
      </c>
      <c r="O34" s="121">
        <f>IF($C$4="Attiecināmās izmaksas",IF('3a+c+n'!$Q34="A",'3a+c+n'!O34,0),0)</f>
        <v>0</v>
      </c>
      <c r="P34" s="122">
        <f>IF($C$4="Attiecināmās izmaksas",IF('3a+c+n'!$Q34="A",'3a+c+n'!P34,0),0)</f>
        <v>0</v>
      </c>
    </row>
    <row r="35" spans="1:16" x14ac:dyDescent="0.2">
      <c r="A35" s="53">
        <f>IF(P35=0,0,IF(COUNTBLANK(P35)=1,0,COUNTA($P$14:P35)))</f>
        <v>0</v>
      </c>
      <c r="B35" s="24">
        <f>IF($C$4="Attiecināmās izmaksas",IF('3a+c+n'!$Q35="A",'3a+c+n'!B35,0),0)</f>
        <v>0</v>
      </c>
      <c r="C35" s="24">
        <f>IF($C$4="Attiecināmās izmaksas",IF('3a+c+n'!$Q35="A",'3a+c+n'!C35,0),0)</f>
        <v>0</v>
      </c>
      <c r="D35" s="24">
        <f>IF($C$4="Attiecināmās izmaksas",IF('3a+c+n'!$Q35="A",'3a+c+n'!D35,0),0)</f>
        <v>0</v>
      </c>
      <c r="E35" s="47"/>
      <c r="F35" s="68"/>
      <c r="G35" s="121"/>
      <c r="H35" s="121">
        <f>IF($C$4="Attiecināmās izmaksas",IF('3a+c+n'!$Q35="A",'3a+c+n'!H35,0),0)</f>
        <v>0</v>
      </c>
      <c r="I35" s="121"/>
      <c r="J35" s="121"/>
      <c r="K35" s="122">
        <f>IF($C$4="Attiecināmās izmaksas",IF('3a+c+n'!$Q35="A",'3a+c+n'!K35,0),0)</f>
        <v>0</v>
      </c>
      <c r="L35" s="68">
        <f>IF($C$4="Attiecināmās izmaksas",IF('3a+c+n'!$Q35="A",'3a+c+n'!L35,0),0)</f>
        <v>0</v>
      </c>
      <c r="M35" s="121">
        <f>IF($C$4="Attiecināmās izmaksas",IF('3a+c+n'!$Q35="A",'3a+c+n'!M35,0),0)</f>
        <v>0</v>
      </c>
      <c r="N35" s="121">
        <f>IF($C$4="Attiecināmās izmaksas",IF('3a+c+n'!$Q35="A",'3a+c+n'!N35,0),0)</f>
        <v>0</v>
      </c>
      <c r="O35" s="121">
        <f>IF($C$4="Attiecināmās izmaksas",IF('3a+c+n'!$Q35="A",'3a+c+n'!O35,0),0)</f>
        <v>0</v>
      </c>
      <c r="P35" s="122">
        <f>IF($C$4="Attiecināmās izmaksas",IF('3a+c+n'!$Q35="A",'3a+c+n'!P35,0),0)</f>
        <v>0</v>
      </c>
    </row>
    <row r="36" spans="1:16" ht="30.6" x14ac:dyDescent="0.2">
      <c r="A36" s="53">
        <f>IF(P36=0,0,IF(COUNTBLANK(P36)=1,0,COUNTA($P$14:P36)))</f>
        <v>0</v>
      </c>
      <c r="B36" s="24" t="str">
        <f>IF($C$4="Attiecināmās izmaksas",IF('3a+c+n'!$Q36="A",'3a+c+n'!B36,0),0)</f>
        <v>13-00000</v>
      </c>
      <c r="C36" s="24" t="str">
        <f>IF($C$4="Attiecināmās izmaksas",IF('3a+c+n'!$Q36="A",'3a+c+n'!C36,0),0)</f>
        <v>Siltumizolācijas materiālu stiprināšana ar līmjavu SAKRET BAK  vai ekvivalentu. Pēc nepieciešamības pirms tam virsmas gruntēšana.</v>
      </c>
      <c r="D36" s="24" t="str">
        <f>IF($C$4="Attiecināmās izmaksas",IF('3a+c+n'!$Q36="A",'3a+c+n'!D36,0),0)</f>
        <v>kg</v>
      </c>
      <c r="E36" s="47"/>
      <c r="F36" s="68"/>
      <c r="G36" s="121"/>
      <c r="H36" s="121">
        <f>IF($C$4="Attiecināmās izmaksas",IF('3a+c+n'!$Q36="A",'3a+c+n'!H36,0),0)</f>
        <v>0</v>
      </c>
      <c r="I36" s="121"/>
      <c r="J36" s="121"/>
      <c r="K36" s="122">
        <f>IF($C$4="Attiecināmās izmaksas",IF('3a+c+n'!$Q36="A",'3a+c+n'!K36,0),0)</f>
        <v>0</v>
      </c>
      <c r="L36" s="68">
        <f>IF($C$4="Attiecināmās izmaksas",IF('3a+c+n'!$Q36="A",'3a+c+n'!L36,0),0)</f>
        <v>0</v>
      </c>
      <c r="M36" s="121">
        <f>IF($C$4="Attiecināmās izmaksas",IF('3a+c+n'!$Q36="A",'3a+c+n'!M36,0),0)</f>
        <v>0</v>
      </c>
      <c r="N36" s="121">
        <f>IF($C$4="Attiecināmās izmaksas",IF('3a+c+n'!$Q36="A",'3a+c+n'!N36,0),0)</f>
        <v>0</v>
      </c>
      <c r="O36" s="121">
        <f>IF($C$4="Attiecināmās izmaksas",IF('3a+c+n'!$Q36="A",'3a+c+n'!O36,0),0)</f>
        <v>0</v>
      </c>
      <c r="P36" s="122">
        <f>IF($C$4="Attiecināmās izmaksas",IF('3a+c+n'!$Q36="A",'3a+c+n'!P36,0),0)</f>
        <v>0</v>
      </c>
    </row>
    <row r="37" spans="1:16" ht="20.399999999999999" x14ac:dyDescent="0.2">
      <c r="A37" s="53">
        <f>IF(P37=0,0,IF(COUNTBLANK(P37)=1,0,COUNTA($P$14:P37)))</f>
        <v>0</v>
      </c>
      <c r="B37" s="24" t="str">
        <f>IF($C$4="Attiecināmās izmaksas",IF('3a+c+n'!$Q37="A",'3a+c+n'!B37,0),0)</f>
        <v>13-00000</v>
      </c>
      <c r="C37" s="24" t="str">
        <f>IF($C$4="Attiecināmās izmaksas",IF('3a+c+n'!$Q37="A",'3a+c+n'!C37,0),0)</f>
        <v>Nedegoša akmens vates siltumizolācija plānajām apmetuma sistēmām - λ&lt;=0,036 W/(mK), b=150 mm</v>
      </c>
      <c r="D37" s="24" t="str">
        <f>IF($C$4="Attiecināmās izmaksas",IF('3a+c+n'!$Q37="A",'3a+c+n'!D37,0),0)</f>
        <v>m2</v>
      </c>
      <c r="E37" s="47"/>
      <c r="F37" s="68"/>
      <c r="G37" s="121"/>
      <c r="H37" s="121">
        <f>IF($C$4="Attiecināmās izmaksas",IF('3a+c+n'!$Q37="A",'3a+c+n'!H37,0),0)</f>
        <v>0</v>
      </c>
      <c r="I37" s="121"/>
      <c r="J37" s="121"/>
      <c r="K37" s="122">
        <f>IF($C$4="Attiecināmās izmaksas",IF('3a+c+n'!$Q37="A",'3a+c+n'!K37,0),0)</f>
        <v>0</v>
      </c>
      <c r="L37" s="68">
        <f>IF($C$4="Attiecināmās izmaksas",IF('3a+c+n'!$Q37="A",'3a+c+n'!L37,0),0)</f>
        <v>0</v>
      </c>
      <c r="M37" s="121">
        <f>IF($C$4="Attiecināmās izmaksas",IF('3a+c+n'!$Q37="A",'3a+c+n'!M37,0),0)</f>
        <v>0</v>
      </c>
      <c r="N37" s="121">
        <f>IF($C$4="Attiecināmās izmaksas",IF('3a+c+n'!$Q37="A",'3a+c+n'!N37,0),0)</f>
        <v>0</v>
      </c>
      <c r="O37" s="121">
        <f>IF($C$4="Attiecināmās izmaksas",IF('3a+c+n'!$Q37="A",'3a+c+n'!O37,0),0)</f>
        <v>0</v>
      </c>
      <c r="P37" s="122">
        <f>IF($C$4="Attiecināmās izmaksas",IF('3a+c+n'!$Q37="A",'3a+c+n'!P37,0),0)</f>
        <v>0</v>
      </c>
    </row>
    <row r="38" spans="1:16" ht="20.399999999999999" x14ac:dyDescent="0.2">
      <c r="A38" s="53">
        <f>IF(P38=0,0,IF(COUNTBLANK(P38)=1,0,COUNTA($P$14:P38)))</f>
        <v>0</v>
      </c>
      <c r="B38" s="24" t="str">
        <f>IF($C$4="Attiecināmās izmaksas",IF('3a+c+n'!$Q38="A",'3a+c+n'!B38,0),0)</f>
        <v>13-00000</v>
      </c>
      <c r="C38" s="24" t="str">
        <f>IF($C$4="Attiecināmās izmaksas",IF('3a+c+n'!$Q38="A",'3a+c+n'!C38,0),0)</f>
        <v>Armējošā slāņa iestrāde ar javas kārtu SAKRET BAK vai ekvivalentu - 1 kārtā, II mehāniskās izturības zonā</v>
      </c>
      <c r="D38" s="24" t="str">
        <f>IF($C$4="Attiecināmās izmaksas",IF('3a+c+n'!$Q38="A",'3a+c+n'!D38,0),0)</f>
        <v>kg</v>
      </c>
      <c r="E38" s="47"/>
      <c r="F38" s="68"/>
      <c r="G38" s="121"/>
      <c r="H38" s="121">
        <f>IF($C$4="Attiecināmās izmaksas",IF('3a+c+n'!$Q38="A",'3a+c+n'!H38,0),0)</f>
        <v>0</v>
      </c>
      <c r="I38" s="121"/>
      <c r="J38" s="121"/>
      <c r="K38" s="122">
        <f>IF($C$4="Attiecināmās izmaksas",IF('3a+c+n'!$Q38="A",'3a+c+n'!K38,0),0)</f>
        <v>0</v>
      </c>
      <c r="L38" s="68">
        <f>IF($C$4="Attiecināmās izmaksas",IF('3a+c+n'!$Q38="A",'3a+c+n'!L38,0),0)</f>
        <v>0</v>
      </c>
      <c r="M38" s="121">
        <f>IF($C$4="Attiecināmās izmaksas",IF('3a+c+n'!$Q38="A",'3a+c+n'!M38,0),0)</f>
        <v>0</v>
      </c>
      <c r="N38" s="121">
        <f>IF($C$4="Attiecināmās izmaksas",IF('3a+c+n'!$Q38="A",'3a+c+n'!N38,0),0)</f>
        <v>0</v>
      </c>
      <c r="O38" s="121">
        <f>IF($C$4="Attiecināmās izmaksas",IF('3a+c+n'!$Q38="A",'3a+c+n'!O38,0),0)</f>
        <v>0</v>
      </c>
      <c r="P38" s="122">
        <f>IF($C$4="Attiecināmās izmaksas",IF('3a+c+n'!$Q38="A",'3a+c+n'!P38,0),0)</f>
        <v>0</v>
      </c>
    </row>
    <row r="39" spans="1:16" ht="20.399999999999999" x14ac:dyDescent="0.2">
      <c r="A39" s="53">
        <f>IF(P39=0,0,IF(COUNTBLANK(P39)=1,0,COUNTA($P$14:P39)))</f>
        <v>0</v>
      </c>
      <c r="B39" s="24" t="str">
        <f>IF($C$4="Attiecināmās izmaksas",IF('3a+c+n'!$Q39="A",'3a+c+n'!B39,0),0)</f>
        <v>13-00000</v>
      </c>
      <c r="C39" s="24" t="str">
        <f>IF($C$4="Attiecināmās izmaksas",IF('3a+c+n'!$Q39="A",'3a+c+n'!C39,0),0)</f>
        <v>Stiklušķiedras siets SSA-1363-160 160 g/m² - 2 kārtās  - 1 kārtā, II mehāniskās izturības zonā</v>
      </c>
      <c r="D39" s="24" t="str">
        <f>IF($C$4="Attiecināmās izmaksas",IF('3a+c+n'!$Q39="A",'3a+c+n'!D39,0),0)</f>
        <v>m2</v>
      </c>
      <c r="E39" s="47"/>
      <c r="F39" s="68"/>
      <c r="G39" s="121"/>
      <c r="H39" s="121">
        <f>IF($C$4="Attiecināmās izmaksas",IF('3a+c+n'!$Q39="A",'3a+c+n'!H39,0),0)</f>
        <v>0</v>
      </c>
      <c r="I39" s="121"/>
      <c r="J39" s="121"/>
      <c r="K39" s="122">
        <f>IF($C$4="Attiecināmās izmaksas",IF('3a+c+n'!$Q39="A",'3a+c+n'!K39,0),0)</f>
        <v>0</v>
      </c>
      <c r="L39" s="68">
        <f>IF($C$4="Attiecināmās izmaksas",IF('3a+c+n'!$Q39="A",'3a+c+n'!L39,0),0)</f>
        <v>0</v>
      </c>
      <c r="M39" s="121">
        <f>IF($C$4="Attiecināmās izmaksas",IF('3a+c+n'!$Q39="A",'3a+c+n'!M39,0),0)</f>
        <v>0</v>
      </c>
      <c r="N39" s="121">
        <f>IF($C$4="Attiecināmās izmaksas",IF('3a+c+n'!$Q39="A",'3a+c+n'!N39,0),0)</f>
        <v>0</v>
      </c>
      <c r="O39" s="121">
        <f>IF($C$4="Attiecināmās izmaksas",IF('3a+c+n'!$Q39="A",'3a+c+n'!O39,0),0)</f>
        <v>0</v>
      </c>
      <c r="P39" s="122">
        <f>IF($C$4="Attiecināmās izmaksas",IF('3a+c+n'!$Q39="A",'3a+c+n'!P39,0),0)</f>
        <v>0</v>
      </c>
    </row>
    <row r="40" spans="1:16" ht="20.399999999999999" x14ac:dyDescent="0.2">
      <c r="A40" s="53">
        <f>IF(P40=0,0,IF(COUNTBLANK(P40)=1,0,COUNTA($P$14:P40)))</f>
        <v>0</v>
      </c>
      <c r="B40" s="24" t="str">
        <f>IF($C$4="Attiecināmās izmaksas",IF('3a+c+n'!$Q40="A",'3a+c+n'!B40,0),0)</f>
        <v>13-00000</v>
      </c>
      <c r="C40" s="24" t="str">
        <f>IF($C$4="Attiecināmās izmaksas",IF('3a+c+n'!$Q40="A",'3a+c+n'!C40,0),0)</f>
        <v>Armējošā slāņa iestrāde ar javas kārtu SAKRET BAK vai ekvivalentu - 2 kārtās, I mehāniskās izturības zonā</v>
      </c>
      <c r="D40" s="24" t="str">
        <f>IF($C$4="Attiecināmās izmaksas",IF('3a+c+n'!$Q40="A",'3a+c+n'!D40,0),0)</f>
        <v>kg</v>
      </c>
      <c r="E40" s="47"/>
      <c r="F40" s="68"/>
      <c r="G40" s="121"/>
      <c r="H40" s="121">
        <f>IF($C$4="Attiecināmās izmaksas",IF('3a+c+n'!$Q40="A",'3a+c+n'!H40,0),0)</f>
        <v>0</v>
      </c>
      <c r="I40" s="121"/>
      <c r="J40" s="121"/>
      <c r="K40" s="122">
        <f>IF($C$4="Attiecināmās izmaksas",IF('3a+c+n'!$Q40="A",'3a+c+n'!K40,0),0)</f>
        <v>0</v>
      </c>
      <c r="L40" s="68">
        <f>IF($C$4="Attiecināmās izmaksas",IF('3a+c+n'!$Q40="A",'3a+c+n'!L40,0),0)</f>
        <v>0</v>
      </c>
      <c r="M40" s="121">
        <f>IF($C$4="Attiecināmās izmaksas",IF('3a+c+n'!$Q40="A",'3a+c+n'!M40,0),0)</f>
        <v>0</v>
      </c>
      <c r="N40" s="121">
        <f>IF($C$4="Attiecināmās izmaksas",IF('3a+c+n'!$Q40="A",'3a+c+n'!N40,0),0)</f>
        <v>0</v>
      </c>
      <c r="O40" s="121">
        <f>IF($C$4="Attiecināmās izmaksas",IF('3a+c+n'!$Q40="A",'3a+c+n'!O40,0),0)</f>
        <v>0</v>
      </c>
      <c r="P40" s="122">
        <f>IF($C$4="Attiecināmās izmaksas",IF('3a+c+n'!$Q40="A",'3a+c+n'!P40,0),0)</f>
        <v>0</v>
      </c>
    </row>
    <row r="41" spans="1:16" ht="20.399999999999999" x14ac:dyDescent="0.2">
      <c r="A41" s="53">
        <f>IF(P41=0,0,IF(COUNTBLANK(P41)=1,0,COUNTA($P$14:P41)))</f>
        <v>0</v>
      </c>
      <c r="B41" s="24" t="str">
        <f>IF($C$4="Attiecināmās izmaksas",IF('3a+c+n'!$Q41="A",'3a+c+n'!B41,0),0)</f>
        <v>13-00000</v>
      </c>
      <c r="C41" s="24" t="str">
        <f>IF($C$4="Attiecināmās izmaksas",IF('3a+c+n'!$Q41="A",'3a+c+n'!C41,0),0)</f>
        <v>Stiklušķiedras siets SSA-1363-160 160 g/m²  - 2 kārtās, I mehāniskās izturības zonā</v>
      </c>
      <c r="D41" s="24" t="str">
        <f>IF($C$4="Attiecināmās izmaksas",IF('3a+c+n'!$Q41="A",'3a+c+n'!D41,0),0)</f>
        <v>m2</v>
      </c>
      <c r="E41" s="47"/>
      <c r="F41" s="68"/>
      <c r="G41" s="121"/>
      <c r="H41" s="121">
        <f>IF($C$4="Attiecināmās izmaksas",IF('3a+c+n'!$Q41="A",'3a+c+n'!H41,0),0)</f>
        <v>0</v>
      </c>
      <c r="I41" s="121"/>
      <c r="J41" s="121"/>
      <c r="K41" s="122">
        <f>IF($C$4="Attiecināmās izmaksas",IF('3a+c+n'!$Q41="A",'3a+c+n'!K41,0),0)</f>
        <v>0</v>
      </c>
      <c r="L41" s="68">
        <f>IF($C$4="Attiecināmās izmaksas",IF('3a+c+n'!$Q41="A",'3a+c+n'!L41,0),0)</f>
        <v>0</v>
      </c>
      <c r="M41" s="121">
        <f>IF($C$4="Attiecināmās izmaksas",IF('3a+c+n'!$Q41="A",'3a+c+n'!M41,0),0)</f>
        <v>0</v>
      </c>
      <c r="N41" s="121">
        <f>IF($C$4="Attiecināmās izmaksas",IF('3a+c+n'!$Q41="A",'3a+c+n'!N41,0),0)</f>
        <v>0</v>
      </c>
      <c r="O41" s="121">
        <f>IF($C$4="Attiecināmās izmaksas",IF('3a+c+n'!$Q41="A",'3a+c+n'!O41,0),0)</f>
        <v>0</v>
      </c>
      <c r="P41" s="122">
        <f>IF($C$4="Attiecināmās izmaksas",IF('3a+c+n'!$Q41="A",'3a+c+n'!P41,0),0)</f>
        <v>0</v>
      </c>
    </row>
    <row r="42" spans="1:16" ht="20.399999999999999" x14ac:dyDescent="0.2">
      <c r="A42" s="53">
        <f>IF(P42=0,0,IF(COUNTBLANK(P42)=1,0,COUNTA($P$14:P42)))</f>
        <v>0</v>
      </c>
      <c r="B42" s="24" t="str">
        <f>IF($C$4="Attiecināmās izmaksas",IF('3a+c+n'!$Q42="A",'3a+c+n'!B42,0),0)</f>
        <v>13-00000</v>
      </c>
      <c r="C42" s="24" t="str">
        <f>IF($C$4="Attiecināmās izmaksas",IF('3a+c+n'!$Q42="A",'3a+c+n'!C42,0),0)</f>
        <v>Armētā slāņa apstrāde ar zemapmetuma grunti SAKRET PG vai ekvivalentu</v>
      </c>
      <c r="D42" s="24" t="str">
        <f>IF($C$4="Attiecināmās izmaksas",IF('3a+c+n'!$Q42="A",'3a+c+n'!D42,0),0)</f>
        <v>kg</v>
      </c>
      <c r="E42" s="47"/>
      <c r="F42" s="68"/>
      <c r="G42" s="121"/>
      <c r="H42" s="121">
        <f>IF($C$4="Attiecināmās izmaksas",IF('3a+c+n'!$Q42="A",'3a+c+n'!H42,0),0)</f>
        <v>0</v>
      </c>
      <c r="I42" s="121"/>
      <c r="J42" s="121"/>
      <c r="K42" s="122">
        <f>IF($C$4="Attiecināmās izmaksas",IF('3a+c+n'!$Q42="A",'3a+c+n'!K42,0),0)</f>
        <v>0</v>
      </c>
      <c r="L42" s="68">
        <f>IF($C$4="Attiecināmās izmaksas",IF('3a+c+n'!$Q42="A",'3a+c+n'!L42,0),0)</f>
        <v>0</v>
      </c>
      <c r="M42" s="121">
        <f>IF($C$4="Attiecināmās izmaksas",IF('3a+c+n'!$Q42="A",'3a+c+n'!M42,0),0)</f>
        <v>0</v>
      </c>
      <c r="N42" s="121">
        <f>IF($C$4="Attiecināmās izmaksas",IF('3a+c+n'!$Q42="A",'3a+c+n'!N42,0),0)</f>
        <v>0</v>
      </c>
      <c r="O42" s="121">
        <f>IF($C$4="Attiecināmās izmaksas",IF('3a+c+n'!$Q42="A",'3a+c+n'!O42,0),0)</f>
        <v>0</v>
      </c>
      <c r="P42" s="122">
        <f>IF($C$4="Attiecināmās izmaksas",IF('3a+c+n'!$Q42="A",'3a+c+n'!P42,0),0)</f>
        <v>0</v>
      </c>
    </row>
    <row r="43" spans="1:16" ht="30.6" x14ac:dyDescent="0.2">
      <c r="A43" s="53">
        <f>IF(P43=0,0,IF(COUNTBLANK(P43)=1,0,COUNTA($P$14:P43)))</f>
        <v>0</v>
      </c>
      <c r="B43" s="24" t="str">
        <f>IF($C$4="Attiecināmās izmaksas",IF('3a+c+n'!$Q43="A",'3a+c+n'!B43,0),0)</f>
        <v>13-00000</v>
      </c>
      <c r="C43" s="24" t="str">
        <f>IF($C$4="Attiecināmās izmaksas",IF('3a+c+n'!$Q43="A",'3a+c+n'!C43,0),0)</f>
        <v>Gatavā tonētā silikona apmetuma SAKRET SIP vai ekvivalenta iestrāde. Maksimālais grauda izmērs 2 mm. Tonis atbilstoši krāsu pasei.</v>
      </c>
      <c r="D43" s="24" t="str">
        <f>IF($C$4="Attiecināmās izmaksas",IF('3a+c+n'!$Q43="A",'3a+c+n'!D43,0),0)</f>
        <v>kg</v>
      </c>
      <c r="E43" s="47"/>
      <c r="F43" s="68"/>
      <c r="G43" s="121"/>
      <c r="H43" s="121">
        <f>IF($C$4="Attiecināmās izmaksas",IF('3a+c+n'!$Q43="A",'3a+c+n'!H43,0),0)</f>
        <v>0</v>
      </c>
      <c r="I43" s="121"/>
      <c r="J43" s="121"/>
      <c r="K43" s="122">
        <f>IF($C$4="Attiecināmās izmaksas",IF('3a+c+n'!$Q43="A",'3a+c+n'!K43,0),0)</f>
        <v>0</v>
      </c>
      <c r="L43" s="68">
        <f>IF($C$4="Attiecināmās izmaksas",IF('3a+c+n'!$Q43="A",'3a+c+n'!L43,0),0)</f>
        <v>0</v>
      </c>
      <c r="M43" s="121">
        <f>IF($C$4="Attiecināmās izmaksas",IF('3a+c+n'!$Q43="A",'3a+c+n'!M43,0),0)</f>
        <v>0</v>
      </c>
      <c r="N43" s="121">
        <f>IF($C$4="Attiecināmās izmaksas",IF('3a+c+n'!$Q43="A",'3a+c+n'!N43,0),0)</f>
        <v>0</v>
      </c>
      <c r="O43" s="121">
        <f>IF($C$4="Attiecināmās izmaksas",IF('3a+c+n'!$Q43="A",'3a+c+n'!O43,0),0)</f>
        <v>0</v>
      </c>
      <c r="P43" s="122">
        <f>IF($C$4="Attiecināmās izmaksas",IF('3a+c+n'!$Q43="A",'3a+c+n'!P43,0),0)</f>
        <v>0</v>
      </c>
    </row>
    <row r="44" spans="1:16" ht="20.399999999999999" x14ac:dyDescent="0.2">
      <c r="A44" s="53">
        <f>IF(P44=0,0,IF(COUNTBLANK(P44)=1,0,COUNTA($P$14:P44)))</f>
        <v>0</v>
      </c>
      <c r="B44" s="24" t="str">
        <f>IF($C$4="Attiecināmās izmaksas",IF('3a+c+n'!$Q44="A",'3a+c+n'!B44,0),0)</f>
        <v>13-00000</v>
      </c>
      <c r="C44" s="24" t="str">
        <f>IF($C$4="Attiecināmās izmaksas",IF('3a+c+n'!$Q44="A",'3a+c+n'!C44,0),0)</f>
        <v>Dībeļi RAWLPLUG TFIX 8S vai ekvivalenti, l=215mm</v>
      </c>
      <c r="D44" s="24" t="str">
        <f>IF($C$4="Attiecināmās izmaksas",IF('3a+c+n'!$Q44="A",'3a+c+n'!D44,0),0)</f>
        <v>gab</v>
      </c>
      <c r="E44" s="47"/>
      <c r="F44" s="68"/>
      <c r="G44" s="121"/>
      <c r="H44" s="121">
        <f>IF($C$4="Attiecināmās izmaksas",IF('3a+c+n'!$Q44="A",'3a+c+n'!H44,0),0)</f>
        <v>0</v>
      </c>
      <c r="I44" s="121"/>
      <c r="J44" s="121"/>
      <c r="K44" s="122">
        <f>IF($C$4="Attiecināmās izmaksas",IF('3a+c+n'!$Q44="A",'3a+c+n'!K44,0),0)</f>
        <v>0</v>
      </c>
      <c r="L44" s="68">
        <f>IF($C$4="Attiecināmās izmaksas",IF('3a+c+n'!$Q44="A",'3a+c+n'!L44,0),0)</f>
        <v>0</v>
      </c>
      <c r="M44" s="121">
        <f>IF($C$4="Attiecināmās izmaksas",IF('3a+c+n'!$Q44="A",'3a+c+n'!M44,0),0)</f>
        <v>0</v>
      </c>
      <c r="N44" s="121">
        <f>IF($C$4="Attiecināmās izmaksas",IF('3a+c+n'!$Q44="A",'3a+c+n'!N44,0),0)</f>
        <v>0</v>
      </c>
      <c r="O44" s="121">
        <f>IF($C$4="Attiecināmās izmaksas",IF('3a+c+n'!$Q44="A",'3a+c+n'!O44,0),0)</f>
        <v>0</v>
      </c>
      <c r="P44" s="122">
        <f>IF($C$4="Attiecināmās izmaksas",IF('3a+c+n'!$Q44="A",'3a+c+n'!P44,0),0)</f>
        <v>0</v>
      </c>
    </row>
    <row r="45" spans="1:16" x14ac:dyDescent="0.2">
      <c r="A45" s="53">
        <f>IF(P45=0,0,IF(COUNTBLANK(P45)=1,0,COUNTA($P$14:P45)))</f>
        <v>0</v>
      </c>
      <c r="B45" s="24">
        <f>IF($C$4="Attiecināmās izmaksas",IF('3a+c+n'!$Q45="A",'3a+c+n'!B45,0),0)</f>
        <v>0</v>
      </c>
      <c r="C45" s="24">
        <f>IF($C$4="Attiecināmās izmaksas",IF('3a+c+n'!$Q45="A",'3a+c+n'!C45,0),0)</f>
        <v>0</v>
      </c>
      <c r="D45" s="24">
        <f>IF($C$4="Attiecināmās izmaksas",IF('3a+c+n'!$Q45="A",'3a+c+n'!D45,0),0)</f>
        <v>0</v>
      </c>
      <c r="E45" s="47"/>
      <c r="F45" s="68"/>
      <c r="G45" s="121"/>
      <c r="H45" s="121">
        <f>IF($C$4="Attiecināmās izmaksas",IF('3a+c+n'!$Q45="A",'3a+c+n'!H45,0),0)</f>
        <v>0</v>
      </c>
      <c r="I45" s="121"/>
      <c r="J45" s="121"/>
      <c r="K45" s="122">
        <f>IF($C$4="Attiecināmās izmaksas",IF('3a+c+n'!$Q45="A",'3a+c+n'!K45,0),0)</f>
        <v>0</v>
      </c>
      <c r="L45" s="68">
        <f>IF($C$4="Attiecināmās izmaksas",IF('3a+c+n'!$Q45="A",'3a+c+n'!L45,0),0)</f>
        <v>0</v>
      </c>
      <c r="M45" s="121">
        <f>IF($C$4="Attiecināmās izmaksas",IF('3a+c+n'!$Q45="A",'3a+c+n'!M45,0),0)</f>
        <v>0</v>
      </c>
      <c r="N45" s="121">
        <f>IF($C$4="Attiecināmās izmaksas",IF('3a+c+n'!$Q45="A",'3a+c+n'!N45,0),0)</f>
        <v>0</v>
      </c>
      <c r="O45" s="121">
        <f>IF($C$4="Attiecināmās izmaksas",IF('3a+c+n'!$Q45="A",'3a+c+n'!O45,0),0)</f>
        <v>0</v>
      </c>
      <c r="P45" s="122">
        <f>IF($C$4="Attiecināmās izmaksas",IF('3a+c+n'!$Q45="A",'3a+c+n'!P45,0),0)</f>
        <v>0</v>
      </c>
    </row>
    <row r="46" spans="1:16" ht="30.6" x14ac:dyDescent="0.2">
      <c r="A46" s="53">
        <f>IF(P46=0,0,IF(COUNTBLANK(P46)=1,0,COUNTA($P$14:P46)))</f>
        <v>0</v>
      </c>
      <c r="B46" s="24" t="str">
        <f>IF($C$4="Attiecināmās izmaksas",IF('3a+c+n'!$Q46="A",'3a+c+n'!B46,0),0)</f>
        <v>13-00000</v>
      </c>
      <c r="C46" s="24" t="str">
        <f>IF($C$4="Attiecināmās izmaksas",IF('3a+c+n'!$Q46="A",'3a+c+n'!C46,0),0)</f>
        <v>Siltumizolācijas materiālu stiprināšana ar līmjavu SAKRET BAK  vai ekvivalentu. Pēc nepieciešamības pirms tam virsmas gruntēšana.</v>
      </c>
      <c r="D46" s="24" t="str">
        <f>IF($C$4="Attiecināmās izmaksas",IF('3a+c+n'!$Q46="A",'3a+c+n'!D46,0),0)</f>
        <v>kg</v>
      </c>
      <c r="E46" s="47"/>
      <c r="F46" s="68"/>
      <c r="G46" s="121"/>
      <c r="H46" s="121">
        <f>IF($C$4="Attiecināmās izmaksas",IF('3a+c+n'!$Q46="A",'3a+c+n'!H46,0),0)</f>
        <v>0</v>
      </c>
      <c r="I46" s="121"/>
      <c r="J46" s="121"/>
      <c r="K46" s="122">
        <f>IF($C$4="Attiecināmās izmaksas",IF('3a+c+n'!$Q46="A",'3a+c+n'!K46,0),0)</f>
        <v>0</v>
      </c>
      <c r="L46" s="68">
        <f>IF($C$4="Attiecināmās izmaksas",IF('3a+c+n'!$Q46="A",'3a+c+n'!L46,0),0)</f>
        <v>0</v>
      </c>
      <c r="M46" s="121">
        <f>IF($C$4="Attiecināmās izmaksas",IF('3a+c+n'!$Q46="A",'3a+c+n'!M46,0),0)</f>
        <v>0</v>
      </c>
      <c r="N46" s="121">
        <f>IF($C$4="Attiecināmās izmaksas",IF('3a+c+n'!$Q46="A",'3a+c+n'!N46,0),0)</f>
        <v>0</v>
      </c>
      <c r="O46" s="121">
        <f>IF($C$4="Attiecināmās izmaksas",IF('3a+c+n'!$Q46="A",'3a+c+n'!O46,0),0)</f>
        <v>0</v>
      </c>
      <c r="P46" s="122">
        <f>IF($C$4="Attiecināmās izmaksas",IF('3a+c+n'!$Q46="A",'3a+c+n'!P46,0),0)</f>
        <v>0</v>
      </c>
    </row>
    <row r="47" spans="1:16" ht="30.6" x14ac:dyDescent="0.2">
      <c r="A47" s="53">
        <f>IF(P47=0,0,IF(COUNTBLANK(P47)=1,0,COUNTA($P$14:P47)))</f>
        <v>0</v>
      </c>
      <c r="B47" s="24" t="str">
        <f>IF($C$4="Attiecināmās izmaksas",IF('3a+c+n'!$Q47="A",'3a+c+n'!B47,0),0)</f>
        <v>13-00000</v>
      </c>
      <c r="C47" s="24" t="str">
        <f>IF($C$4="Attiecināmās izmaksas",IF('3a+c+n'!$Q47="A",'3a+c+n'!C47,0),0)</f>
        <v>Siltumizolācijas materiāla Paroc Linio 15 vai ekvivalenta montāža - λ&lt;=0,037 W/(mK), b=30-50 mm, siltinājuma platums 400mm</v>
      </c>
      <c r="D47" s="24" t="str">
        <f>IF($C$4="Attiecināmās izmaksas",IF('3a+c+n'!$Q47="A",'3a+c+n'!D47,0),0)</f>
        <v>m2</v>
      </c>
      <c r="E47" s="47"/>
      <c r="F47" s="68"/>
      <c r="G47" s="121"/>
      <c r="H47" s="121">
        <f>IF($C$4="Attiecināmās izmaksas",IF('3a+c+n'!$Q47="A",'3a+c+n'!H47,0),0)</f>
        <v>0</v>
      </c>
      <c r="I47" s="121"/>
      <c r="J47" s="121"/>
      <c r="K47" s="122">
        <f>IF($C$4="Attiecināmās izmaksas",IF('3a+c+n'!$Q47="A",'3a+c+n'!K47,0),0)</f>
        <v>0</v>
      </c>
      <c r="L47" s="68">
        <f>IF($C$4="Attiecināmās izmaksas",IF('3a+c+n'!$Q47="A",'3a+c+n'!L47,0),0)</f>
        <v>0</v>
      </c>
      <c r="M47" s="121">
        <f>IF($C$4="Attiecināmās izmaksas",IF('3a+c+n'!$Q47="A",'3a+c+n'!M47,0),0)</f>
        <v>0</v>
      </c>
      <c r="N47" s="121">
        <f>IF($C$4="Attiecināmās izmaksas",IF('3a+c+n'!$Q47="A",'3a+c+n'!N47,0),0)</f>
        <v>0</v>
      </c>
      <c r="O47" s="121">
        <f>IF($C$4="Attiecināmās izmaksas",IF('3a+c+n'!$Q47="A",'3a+c+n'!O47,0),0)</f>
        <v>0</v>
      </c>
      <c r="P47" s="122">
        <f>IF($C$4="Attiecināmās izmaksas",IF('3a+c+n'!$Q47="A",'3a+c+n'!P47,0),0)</f>
        <v>0</v>
      </c>
    </row>
    <row r="48" spans="1:16" ht="20.399999999999999" x14ac:dyDescent="0.2">
      <c r="A48" s="53">
        <f>IF(P48=0,0,IF(COUNTBLANK(P48)=1,0,COUNTA($P$14:P48)))</f>
        <v>0</v>
      </c>
      <c r="B48" s="24" t="str">
        <f>IF($C$4="Attiecināmās izmaksas",IF('3a+c+n'!$Q48="A",'3a+c+n'!B48,0),0)</f>
        <v>13-00000</v>
      </c>
      <c r="C48" s="24" t="str">
        <f>IF($C$4="Attiecināmās izmaksas",IF('3a+c+n'!$Q48="A",'3a+c+n'!C48,0),0)</f>
        <v>Armējošā slāņa iestrāde ar javas kārtu SAKRET BAK vai ekvivalentu - 1 kārtā, II mehāniskās izturības zonā</v>
      </c>
      <c r="D48" s="24" t="str">
        <f>IF($C$4="Attiecināmās izmaksas",IF('3a+c+n'!$Q48="A",'3a+c+n'!D48,0),0)</f>
        <v>kg</v>
      </c>
      <c r="E48" s="47"/>
      <c r="F48" s="68"/>
      <c r="G48" s="121"/>
      <c r="H48" s="121">
        <f>IF($C$4="Attiecināmās izmaksas",IF('3a+c+n'!$Q48="A",'3a+c+n'!H48,0),0)</f>
        <v>0</v>
      </c>
      <c r="I48" s="121"/>
      <c r="J48" s="121"/>
      <c r="K48" s="122">
        <f>IF($C$4="Attiecināmās izmaksas",IF('3a+c+n'!$Q48="A",'3a+c+n'!K48,0),0)</f>
        <v>0</v>
      </c>
      <c r="L48" s="68">
        <f>IF($C$4="Attiecināmās izmaksas",IF('3a+c+n'!$Q48="A",'3a+c+n'!L48,0),0)</f>
        <v>0</v>
      </c>
      <c r="M48" s="121">
        <f>IF($C$4="Attiecināmās izmaksas",IF('3a+c+n'!$Q48="A",'3a+c+n'!M48,0),0)</f>
        <v>0</v>
      </c>
      <c r="N48" s="121">
        <f>IF($C$4="Attiecināmās izmaksas",IF('3a+c+n'!$Q48="A",'3a+c+n'!N48,0),0)</f>
        <v>0</v>
      </c>
      <c r="O48" s="121">
        <f>IF($C$4="Attiecināmās izmaksas",IF('3a+c+n'!$Q48="A",'3a+c+n'!O48,0),0)</f>
        <v>0</v>
      </c>
      <c r="P48" s="122">
        <f>IF($C$4="Attiecināmās izmaksas",IF('3a+c+n'!$Q48="A",'3a+c+n'!P48,0),0)</f>
        <v>0</v>
      </c>
    </row>
    <row r="49" spans="1:16" ht="20.399999999999999" x14ac:dyDescent="0.2">
      <c r="A49" s="53">
        <f>IF(P49=0,0,IF(COUNTBLANK(P49)=1,0,COUNTA($P$14:P49)))</f>
        <v>0</v>
      </c>
      <c r="B49" s="24" t="str">
        <f>IF($C$4="Attiecināmās izmaksas",IF('3a+c+n'!$Q49="A",'3a+c+n'!B49,0),0)</f>
        <v>13-00000</v>
      </c>
      <c r="C49" s="24" t="str">
        <f>IF($C$4="Attiecināmās izmaksas",IF('3a+c+n'!$Q49="A",'3a+c+n'!C49,0),0)</f>
        <v>Stiklušķiedras siets SSA-1363-160 160 g/m² - 1 kārtā + papildus armējošā sieta iestrāde stūros</v>
      </c>
      <c r="D49" s="24" t="str">
        <f>IF($C$4="Attiecināmās izmaksas",IF('3a+c+n'!$Q49="A",'3a+c+n'!D49,0),0)</f>
        <v>m2</v>
      </c>
      <c r="E49" s="47"/>
      <c r="F49" s="68"/>
      <c r="G49" s="121"/>
      <c r="H49" s="121">
        <f>IF($C$4="Attiecināmās izmaksas",IF('3a+c+n'!$Q49="A",'3a+c+n'!H49,0),0)</f>
        <v>0</v>
      </c>
      <c r="I49" s="121"/>
      <c r="J49" s="121"/>
      <c r="K49" s="122">
        <f>IF($C$4="Attiecināmās izmaksas",IF('3a+c+n'!$Q49="A",'3a+c+n'!K49,0),0)</f>
        <v>0</v>
      </c>
      <c r="L49" s="68">
        <f>IF($C$4="Attiecināmās izmaksas",IF('3a+c+n'!$Q49="A",'3a+c+n'!L49,0),0)</f>
        <v>0</v>
      </c>
      <c r="M49" s="121">
        <f>IF($C$4="Attiecināmās izmaksas",IF('3a+c+n'!$Q49="A",'3a+c+n'!M49,0),0)</f>
        <v>0</v>
      </c>
      <c r="N49" s="121">
        <f>IF($C$4="Attiecināmās izmaksas",IF('3a+c+n'!$Q49="A",'3a+c+n'!N49,0),0)</f>
        <v>0</v>
      </c>
      <c r="O49" s="121">
        <f>IF($C$4="Attiecināmās izmaksas",IF('3a+c+n'!$Q49="A",'3a+c+n'!O49,0),0)</f>
        <v>0</v>
      </c>
      <c r="P49" s="122">
        <f>IF($C$4="Attiecināmās izmaksas",IF('3a+c+n'!$Q49="A",'3a+c+n'!P49,0),0)</f>
        <v>0</v>
      </c>
    </row>
    <row r="50" spans="1:16" ht="20.399999999999999" x14ac:dyDescent="0.2">
      <c r="A50" s="53">
        <f>IF(P50=0,0,IF(COUNTBLANK(P50)=1,0,COUNTA($P$14:P50)))</f>
        <v>0</v>
      </c>
      <c r="B50" s="24" t="str">
        <f>IF($C$4="Attiecināmās izmaksas",IF('3a+c+n'!$Q50="A",'3a+c+n'!B50,0),0)</f>
        <v>13-00000</v>
      </c>
      <c r="C50" s="24" t="str">
        <f>IF($C$4="Attiecināmās izmaksas",IF('3a+c+n'!$Q50="A",'3a+c+n'!C50,0),0)</f>
        <v>Armētā slāņa apstrāde ar zemapmetuma grunti SAKRET PG vai ekvivalentu</v>
      </c>
      <c r="D50" s="24" t="str">
        <f>IF($C$4="Attiecināmās izmaksas",IF('3a+c+n'!$Q50="A",'3a+c+n'!D50,0),0)</f>
        <v>kg</v>
      </c>
      <c r="E50" s="47"/>
      <c r="F50" s="68"/>
      <c r="G50" s="121"/>
      <c r="H50" s="121">
        <f>IF($C$4="Attiecināmās izmaksas",IF('3a+c+n'!$Q50="A",'3a+c+n'!H50,0),0)</f>
        <v>0</v>
      </c>
      <c r="I50" s="121"/>
      <c r="J50" s="121"/>
      <c r="K50" s="122">
        <f>IF($C$4="Attiecināmās izmaksas",IF('3a+c+n'!$Q50="A",'3a+c+n'!K50,0),0)</f>
        <v>0</v>
      </c>
      <c r="L50" s="68">
        <f>IF($C$4="Attiecināmās izmaksas",IF('3a+c+n'!$Q50="A",'3a+c+n'!L50,0),0)</f>
        <v>0</v>
      </c>
      <c r="M50" s="121">
        <f>IF($C$4="Attiecināmās izmaksas",IF('3a+c+n'!$Q50="A",'3a+c+n'!M50,0),0)</f>
        <v>0</v>
      </c>
      <c r="N50" s="121">
        <f>IF($C$4="Attiecināmās izmaksas",IF('3a+c+n'!$Q50="A",'3a+c+n'!N50,0),0)</f>
        <v>0</v>
      </c>
      <c r="O50" s="121">
        <f>IF($C$4="Attiecināmās izmaksas",IF('3a+c+n'!$Q50="A",'3a+c+n'!O50,0),0)</f>
        <v>0</v>
      </c>
      <c r="P50" s="122">
        <f>IF($C$4="Attiecināmās izmaksas",IF('3a+c+n'!$Q50="A",'3a+c+n'!P50,0),0)</f>
        <v>0</v>
      </c>
    </row>
    <row r="51" spans="1:16" ht="30.6" x14ac:dyDescent="0.2">
      <c r="A51" s="53">
        <f>IF(P51=0,0,IF(COUNTBLANK(P51)=1,0,COUNTA($P$14:P51)))</f>
        <v>0</v>
      </c>
      <c r="B51" s="24" t="str">
        <f>IF($C$4="Attiecināmās izmaksas",IF('3a+c+n'!$Q51="A",'3a+c+n'!B51,0),0)</f>
        <v>13-00000</v>
      </c>
      <c r="C51" s="24" t="str">
        <f>IF($C$4="Attiecināmās izmaksas",IF('3a+c+n'!$Q51="A",'3a+c+n'!C51,0),0)</f>
        <v>Gatavā tonētā silikona apmetuma SAKRET SIP vai ekvivalenta iestrāde. Maksimālais grauda izmērs 2 mm. Tonis atbilstoši krāsu pasei.</v>
      </c>
      <c r="D51" s="24" t="str">
        <f>IF($C$4="Attiecināmās izmaksas",IF('3a+c+n'!$Q51="A",'3a+c+n'!D51,0),0)</f>
        <v>kg</v>
      </c>
      <c r="E51" s="47"/>
      <c r="F51" s="68"/>
      <c r="G51" s="121"/>
      <c r="H51" s="121">
        <f>IF($C$4="Attiecināmās izmaksas",IF('3a+c+n'!$Q51="A",'3a+c+n'!H51,0),0)</f>
        <v>0</v>
      </c>
      <c r="I51" s="121"/>
      <c r="J51" s="121"/>
      <c r="K51" s="122">
        <f>IF($C$4="Attiecināmās izmaksas",IF('3a+c+n'!$Q51="A",'3a+c+n'!K51,0),0)</f>
        <v>0</v>
      </c>
      <c r="L51" s="68">
        <f>IF($C$4="Attiecināmās izmaksas",IF('3a+c+n'!$Q51="A",'3a+c+n'!L51,0),0)</f>
        <v>0</v>
      </c>
      <c r="M51" s="121">
        <f>IF($C$4="Attiecināmās izmaksas",IF('3a+c+n'!$Q51="A",'3a+c+n'!M51,0),0)</f>
        <v>0</v>
      </c>
      <c r="N51" s="121">
        <f>IF($C$4="Attiecināmās izmaksas",IF('3a+c+n'!$Q51="A",'3a+c+n'!N51,0),0)</f>
        <v>0</v>
      </c>
      <c r="O51" s="121">
        <f>IF($C$4="Attiecināmās izmaksas",IF('3a+c+n'!$Q51="A",'3a+c+n'!O51,0),0)</f>
        <v>0</v>
      </c>
      <c r="P51" s="122">
        <f>IF($C$4="Attiecināmās izmaksas",IF('3a+c+n'!$Q51="A",'3a+c+n'!P51,0),0)</f>
        <v>0</v>
      </c>
    </row>
    <row r="52" spans="1:16" ht="20.399999999999999" x14ac:dyDescent="0.2">
      <c r="A52" s="53">
        <f>IF(P52=0,0,IF(COUNTBLANK(P52)=1,0,COUNTA($P$14:P52)))</f>
        <v>0</v>
      </c>
      <c r="B52" s="24" t="str">
        <f>IF($C$4="Attiecināmās izmaksas",IF('3a+c+n'!$Q52="A",'3a+c+n'!B52,0),0)</f>
        <v>13-00000</v>
      </c>
      <c r="C52" s="24" t="str">
        <f>IF($C$4="Attiecināmās izmaksas",IF('3a+c+n'!$Q52="A",'3a+c+n'!C52,0),0)</f>
        <v>Loga pielaiduma profila SAKRET EW 06 vai ekvivalenta iestrāde ailes sānos un augšējā daļā</v>
      </c>
      <c r="D52" s="24" t="str">
        <f>IF($C$4="Attiecināmās izmaksas",IF('3a+c+n'!$Q52="A",'3a+c+n'!D52,0),0)</f>
        <v>tm</v>
      </c>
      <c r="E52" s="47"/>
      <c r="F52" s="68"/>
      <c r="G52" s="121"/>
      <c r="H52" s="121">
        <f>IF($C$4="Attiecināmās izmaksas",IF('3a+c+n'!$Q52="A",'3a+c+n'!H52,0),0)</f>
        <v>0</v>
      </c>
      <c r="I52" s="121"/>
      <c r="J52" s="121"/>
      <c r="K52" s="122">
        <f>IF($C$4="Attiecināmās izmaksas",IF('3a+c+n'!$Q52="A",'3a+c+n'!K52,0),0)</f>
        <v>0</v>
      </c>
      <c r="L52" s="68">
        <f>IF($C$4="Attiecināmās izmaksas",IF('3a+c+n'!$Q52="A",'3a+c+n'!L52,0),0)</f>
        <v>0</v>
      </c>
      <c r="M52" s="121">
        <f>IF($C$4="Attiecināmās izmaksas",IF('3a+c+n'!$Q52="A",'3a+c+n'!M52,0),0)</f>
        <v>0</v>
      </c>
      <c r="N52" s="121">
        <f>IF($C$4="Attiecināmās izmaksas",IF('3a+c+n'!$Q52="A",'3a+c+n'!N52,0),0)</f>
        <v>0</v>
      </c>
      <c r="O52" s="121">
        <f>IF($C$4="Attiecināmās izmaksas",IF('3a+c+n'!$Q52="A",'3a+c+n'!O52,0),0)</f>
        <v>0</v>
      </c>
      <c r="P52" s="122">
        <f>IF($C$4="Attiecināmās izmaksas",IF('3a+c+n'!$Q52="A",'3a+c+n'!P52,0),0)</f>
        <v>0</v>
      </c>
    </row>
    <row r="53" spans="1:16" ht="20.399999999999999" x14ac:dyDescent="0.2">
      <c r="A53" s="53">
        <f>IF(P53=0,0,IF(COUNTBLANK(P53)=1,0,COUNTA($P$14:P53)))</f>
        <v>0</v>
      </c>
      <c r="B53" s="24" t="str">
        <f>IF($C$4="Attiecināmās izmaksas",IF('3a+c+n'!$Q53="A",'3a+c+n'!B53,0),0)</f>
        <v>13-00000</v>
      </c>
      <c r="C53" s="24" t="str">
        <f>IF($C$4="Attiecināmās izmaksas",IF('3a+c+n'!$Q53="A",'3a+c+n'!C53,0),0)</f>
        <v>Stūra profila ar lāseni SAKRET ED C(01)  vai ekvivalenta iestrāde loga augšējā daļā</v>
      </c>
      <c r="D53" s="24" t="str">
        <f>IF($C$4="Attiecināmās izmaksas",IF('3a+c+n'!$Q53="A",'3a+c+n'!D53,0),0)</f>
        <v>tm</v>
      </c>
      <c r="E53" s="47"/>
      <c r="F53" s="68"/>
      <c r="G53" s="121"/>
      <c r="H53" s="121">
        <f>IF($C$4="Attiecināmās izmaksas",IF('3a+c+n'!$Q53="A",'3a+c+n'!H53,0),0)</f>
        <v>0</v>
      </c>
      <c r="I53" s="121"/>
      <c r="J53" s="121"/>
      <c r="K53" s="122">
        <f>IF($C$4="Attiecināmās izmaksas",IF('3a+c+n'!$Q53="A",'3a+c+n'!K53,0),0)</f>
        <v>0</v>
      </c>
      <c r="L53" s="68">
        <f>IF($C$4="Attiecināmās izmaksas",IF('3a+c+n'!$Q53="A",'3a+c+n'!L53,0),0)</f>
        <v>0</v>
      </c>
      <c r="M53" s="121">
        <f>IF($C$4="Attiecināmās izmaksas",IF('3a+c+n'!$Q53="A",'3a+c+n'!M53,0),0)</f>
        <v>0</v>
      </c>
      <c r="N53" s="121">
        <f>IF($C$4="Attiecināmās izmaksas",IF('3a+c+n'!$Q53="A",'3a+c+n'!N53,0),0)</f>
        <v>0</v>
      </c>
      <c r="O53" s="121">
        <f>IF($C$4="Attiecināmās izmaksas",IF('3a+c+n'!$Q53="A",'3a+c+n'!O53,0),0)</f>
        <v>0</v>
      </c>
      <c r="P53" s="122">
        <f>IF($C$4="Attiecināmās izmaksas",IF('3a+c+n'!$Q53="A",'3a+c+n'!P53,0),0)</f>
        <v>0</v>
      </c>
    </row>
    <row r="54" spans="1:16" ht="20.399999999999999" x14ac:dyDescent="0.2">
      <c r="A54" s="53">
        <f>IF(P54=0,0,IF(COUNTBLANK(P54)=1,0,COUNTA($P$14:P54)))</f>
        <v>0</v>
      </c>
      <c r="B54" s="24" t="str">
        <f>IF($C$4="Attiecināmās izmaksas",IF('3a+c+n'!$Q54="A",'3a+c+n'!B54,0),0)</f>
        <v>13-00000</v>
      </c>
      <c r="C54" s="24" t="str">
        <f>IF($C$4="Attiecināmās izmaksas",IF('3a+c+n'!$Q54="A",'3a+c+n'!C54,0),0)</f>
        <v>Stūra profila SAKRET EC  vai ekvivalenta iestrāde loga sānos</v>
      </c>
      <c r="D54" s="24" t="str">
        <f>IF($C$4="Attiecināmās izmaksas",IF('3a+c+n'!$Q54="A",'3a+c+n'!D54,0),0)</f>
        <v>tm</v>
      </c>
      <c r="E54" s="47"/>
      <c r="F54" s="68"/>
      <c r="G54" s="121"/>
      <c r="H54" s="121">
        <f>IF($C$4="Attiecināmās izmaksas",IF('3a+c+n'!$Q54="A",'3a+c+n'!H54,0),0)</f>
        <v>0</v>
      </c>
      <c r="I54" s="121"/>
      <c r="J54" s="121"/>
      <c r="K54" s="122">
        <f>IF($C$4="Attiecināmās izmaksas",IF('3a+c+n'!$Q54="A",'3a+c+n'!K54,0),0)</f>
        <v>0</v>
      </c>
      <c r="L54" s="68">
        <f>IF($C$4="Attiecināmās izmaksas",IF('3a+c+n'!$Q54="A",'3a+c+n'!L54,0),0)</f>
        <v>0</v>
      </c>
      <c r="M54" s="121">
        <f>IF($C$4="Attiecināmās izmaksas",IF('3a+c+n'!$Q54="A",'3a+c+n'!M54,0),0)</f>
        <v>0</v>
      </c>
      <c r="N54" s="121">
        <f>IF($C$4="Attiecināmās izmaksas",IF('3a+c+n'!$Q54="A",'3a+c+n'!N54,0),0)</f>
        <v>0</v>
      </c>
      <c r="O54" s="121">
        <f>IF($C$4="Attiecināmās izmaksas",IF('3a+c+n'!$Q54="A",'3a+c+n'!O54,0),0)</f>
        <v>0</v>
      </c>
      <c r="P54" s="122">
        <f>IF($C$4="Attiecināmās izmaksas",IF('3a+c+n'!$Q54="A",'3a+c+n'!P54,0),0)</f>
        <v>0</v>
      </c>
    </row>
    <row r="55" spans="1:16" ht="20.399999999999999" x14ac:dyDescent="0.2">
      <c r="A55" s="53">
        <f>IF(P55=0,0,IF(COUNTBLANK(P55)=1,0,COUNTA($P$14:P55)))</f>
        <v>0</v>
      </c>
      <c r="B55" s="24" t="str">
        <f>IF($C$4="Attiecināmās izmaksas",IF('3a+c+n'!$Q55="A",'3a+c+n'!B55,0),0)</f>
        <v>13-00000</v>
      </c>
      <c r="C55" s="24" t="str">
        <f>IF($C$4="Attiecināmās izmaksas",IF('3a+c+n'!$Q55="A",'3a+c+n'!C55,0),0)</f>
        <v>Ārējās palodzes - karsti cinkotas tērauda loksnes, b=0.5 mm ar PURAL pārklājums montāža (b~300)</v>
      </c>
      <c r="D55" s="24" t="str">
        <f>IF($C$4="Attiecināmās izmaksas",IF('3a+c+n'!$Q55="A",'3a+c+n'!D55,0),0)</f>
        <v>tm</v>
      </c>
      <c r="E55" s="47"/>
      <c r="F55" s="68"/>
      <c r="G55" s="121"/>
      <c r="H55" s="121">
        <f>IF($C$4="Attiecināmās izmaksas",IF('3a+c+n'!$Q55="A",'3a+c+n'!H55,0),0)</f>
        <v>0</v>
      </c>
      <c r="I55" s="121"/>
      <c r="J55" s="121"/>
      <c r="K55" s="122">
        <f>IF($C$4="Attiecināmās izmaksas",IF('3a+c+n'!$Q55="A",'3a+c+n'!K55,0),0)</f>
        <v>0</v>
      </c>
      <c r="L55" s="68">
        <f>IF($C$4="Attiecināmās izmaksas",IF('3a+c+n'!$Q55="A",'3a+c+n'!L55,0),0)</f>
        <v>0</v>
      </c>
      <c r="M55" s="121">
        <f>IF($C$4="Attiecināmās izmaksas",IF('3a+c+n'!$Q55="A",'3a+c+n'!M55,0),0)</f>
        <v>0</v>
      </c>
      <c r="N55" s="121">
        <f>IF($C$4="Attiecināmās izmaksas",IF('3a+c+n'!$Q55="A",'3a+c+n'!N55,0),0)</f>
        <v>0</v>
      </c>
      <c r="O55" s="121">
        <f>IF($C$4="Attiecināmās izmaksas",IF('3a+c+n'!$Q55="A",'3a+c+n'!O55,0),0)</f>
        <v>0</v>
      </c>
      <c r="P55" s="122">
        <f>IF($C$4="Attiecināmās izmaksas",IF('3a+c+n'!$Q55="A",'3a+c+n'!P55,0),0)</f>
        <v>0</v>
      </c>
    </row>
    <row r="56" spans="1:16" ht="20.399999999999999" x14ac:dyDescent="0.2">
      <c r="A56" s="53">
        <f>IF(P56=0,0,IF(COUNTBLANK(P56)=1,0,COUNTA($P$14:P56)))</f>
        <v>0</v>
      </c>
      <c r="B56" s="24" t="str">
        <f>IF($C$4="Attiecināmās izmaksas",IF('3a+c+n'!$Q56="A",'3a+c+n'!B56,0),0)</f>
        <v>13-00000</v>
      </c>
      <c r="C56" s="24" t="str">
        <f>IF($C$4="Attiecināmās izmaksas",IF('3a+c+n'!$Q56="A",'3a+c+n'!C56,0),0)</f>
        <v>Palodzes profila ALB - EW - US vai ekvivalenta iestrāde</v>
      </c>
      <c r="D56" s="24" t="str">
        <f>IF($C$4="Attiecināmās izmaksas",IF('3a+c+n'!$Q56="A",'3a+c+n'!D56,0),0)</f>
        <v>tm</v>
      </c>
      <c r="E56" s="47"/>
      <c r="F56" s="68"/>
      <c r="G56" s="121"/>
      <c r="H56" s="121">
        <f>IF($C$4="Attiecināmās izmaksas",IF('3a+c+n'!$Q56="A",'3a+c+n'!H56,0),0)</f>
        <v>0</v>
      </c>
      <c r="I56" s="121"/>
      <c r="J56" s="121"/>
      <c r="K56" s="122">
        <f>IF($C$4="Attiecināmās izmaksas",IF('3a+c+n'!$Q56="A",'3a+c+n'!K56,0),0)</f>
        <v>0</v>
      </c>
      <c r="L56" s="68">
        <f>IF($C$4="Attiecināmās izmaksas",IF('3a+c+n'!$Q56="A",'3a+c+n'!L56,0),0)</f>
        <v>0</v>
      </c>
      <c r="M56" s="121">
        <f>IF($C$4="Attiecināmās izmaksas",IF('3a+c+n'!$Q56="A",'3a+c+n'!M56,0),0)</f>
        <v>0</v>
      </c>
      <c r="N56" s="121">
        <f>IF($C$4="Attiecināmās izmaksas",IF('3a+c+n'!$Q56="A",'3a+c+n'!N56,0),0)</f>
        <v>0</v>
      </c>
      <c r="O56" s="121">
        <f>IF($C$4="Attiecināmās izmaksas",IF('3a+c+n'!$Q56="A",'3a+c+n'!O56,0),0)</f>
        <v>0</v>
      </c>
      <c r="P56" s="122">
        <f>IF($C$4="Attiecināmās izmaksas",IF('3a+c+n'!$Q56="A",'3a+c+n'!P56,0),0)</f>
        <v>0</v>
      </c>
    </row>
    <row r="57" spans="1:16" ht="20.399999999999999" x14ac:dyDescent="0.2">
      <c r="A57" s="53">
        <f>IF(P57=0,0,IF(COUNTBLANK(P57)=1,0,COUNTA($P$14:P57)))</f>
        <v>0</v>
      </c>
      <c r="B57" s="24" t="str">
        <f>IF($C$4="Attiecināmās izmaksas",IF('3a+c+n'!$Q57="A",'3a+c+n'!B57,0),0)</f>
        <v>13-00000</v>
      </c>
      <c r="C57" s="24" t="str">
        <f>IF($C$4="Attiecināmās izmaksas",IF('3a+c+n'!$Q57="A",'3a+c+n'!C57,0),0)</f>
        <v>Ārējās palodzes sānu daļās pieslēguma profila ALB-EW-CS vai ekvivalenta iestrāde abās pusēs</v>
      </c>
      <c r="D57" s="24" t="str">
        <f>IF($C$4="Attiecināmās izmaksas",IF('3a+c+n'!$Q57="A",'3a+c+n'!D57,0),0)</f>
        <v>kompl</v>
      </c>
      <c r="E57" s="47"/>
      <c r="F57" s="68"/>
      <c r="G57" s="121"/>
      <c r="H57" s="121">
        <f>IF($C$4="Attiecināmās izmaksas",IF('3a+c+n'!$Q57="A",'3a+c+n'!H57,0),0)</f>
        <v>0</v>
      </c>
      <c r="I57" s="121"/>
      <c r="J57" s="121"/>
      <c r="K57" s="122">
        <f>IF($C$4="Attiecināmās izmaksas",IF('3a+c+n'!$Q57="A",'3a+c+n'!K57,0),0)</f>
        <v>0</v>
      </c>
      <c r="L57" s="68">
        <f>IF($C$4="Attiecināmās izmaksas",IF('3a+c+n'!$Q57="A",'3a+c+n'!L57,0),0)</f>
        <v>0</v>
      </c>
      <c r="M57" s="121">
        <f>IF($C$4="Attiecināmās izmaksas",IF('3a+c+n'!$Q57="A",'3a+c+n'!M57,0),0)</f>
        <v>0</v>
      </c>
      <c r="N57" s="121">
        <f>IF($C$4="Attiecināmās izmaksas",IF('3a+c+n'!$Q57="A",'3a+c+n'!N57,0),0)</f>
        <v>0</v>
      </c>
      <c r="O57" s="121">
        <f>IF($C$4="Attiecināmās izmaksas",IF('3a+c+n'!$Q57="A",'3a+c+n'!O57,0),0)</f>
        <v>0</v>
      </c>
      <c r="P57" s="122">
        <f>IF($C$4="Attiecināmās izmaksas",IF('3a+c+n'!$Q57="A",'3a+c+n'!P57,0),0)</f>
        <v>0</v>
      </c>
    </row>
    <row r="58" spans="1:16" x14ac:dyDescent="0.2">
      <c r="A58" s="53">
        <f>IF(P58=0,0,IF(COUNTBLANK(P58)=1,0,COUNTA($P$14:P58)))</f>
        <v>0</v>
      </c>
      <c r="B58" s="24">
        <f>IF($C$4="Attiecināmās izmaksas",IF('3a+c+n'!$Q58="A",'3a+c+n'!B58,0),0)</f>
        <v>0</v>
      </c>
      <c r="C58" s="24">
        <f>IF($C$4="Attiecināmās izmaksas",IF('3a+c+n'!$Q58="A",'3a+c+n'!C58,0),0)</f>
        <v>0</v>
      </c>
      <c r="D58" s="24">
        <f>IF($C$4="Attiecināmās izmaksas",IF('3a+c+n'!$Q58="A",'3a+c+n'!D58,0),0)</f>
        <v>0</v>
      </c>
      <c r="E58" s="47"/>
      <c r="F58" s="68"/>
      <c r="G58" s="121"/>
      <c r="H58" s="121">
        <f>IF($C$4="Attiecināmās izmaksas",IF('3a+c+n'!$Q58="A",'3a+c+n'!H58,0),0)</f>
        <v>0</v>
      </c>
      <c r="I58" s="121"/>
      <c r="J58" s="121"/>
      <c r="K58" s="122">
        <f>IF($C$4="Attiecināmās izmaksas",IF('3a+c+n'!$Q58="A",'3a+c+n'!K58,0),0)</f>
        <v>0</v>
      </c>
      <c r="L58" s="68">
        <f>IF($C$4="Attiecināmās izmaksas",IF('3a+c+n'!$Q58="A",'3a+c+n'!L58,0),0)</f>
        <v>0</v>
      </c>
      <c r="M58" s="121">
        <f>IF($C$4="Attiecināmās izmaksas",IF('3a+c+n'!$Q58="A",'3a+c+n'!M58,0),0)</f>
        <v>0</v>
      </c>
      <c r="N58" s="121">
        <f>IF($C$4="Attiecināmās izmaksas",IF('3a+c+n'!$Q58="A",'3a+c+n'!N58,0),0)</f>
        <v>0</v>
      </c>
      <c r="O58" s="121">
        <f>IF($C$4="Attiecināmās izmaksas",IF('3a+c+n'!$Q58="A",'3a+c+n'!O58,0),0)</f>
        <v>0</v>
      </c>
      <c r="P58" s="122">
        <f>IF($C$4="Attiecināmās izmaksas",IF('3a+c+n'!$Q58="A",'3a+c+n'!P58,0),0)</f>
        <v>0</v>
      </c>
    </row>
    <row r="59" spans="1:16" ht="20.399999999999999" x14ac:dyDescent="0.2">
      <c r="A59" s="53">
        <f>IF(P59=0,0,IF(COUNTBLANK(P59)=1,0,COUNTA($P$14:P59)))</f>
        <v>0</v>
      </c>
      <c r="B59" s="24" t="str">
        <f>IF($C$4="Attiecināmās izmaksas",IF('3a+c+n'!$Q59="A",'3a+c+n'!B59,0),0)</f>
        <v>13-00000</v>
      </c>
      <c r="C59" s="24" t="str">
        <f>IF($C$4="Attiecināmās izmaksas",IF('3a+c+n'!$Q59="A",'3a+c+n'!C59,0),0)</f>
        <v xml:space="preserve">Siltumizolācijas materiālu stiprināšana ar līmjavu SAKRET BAK  vai ekvivalentu. </v>
      </c>
      <c r="D59" s="24" t="str">
        <f>IF($C$4="Attiecināmās izmaksas",IF('3a+c+n'!$Q59="A",'3a+c+n'!D59,0),0)</f>
        <v>kg</v>
      </c>
      <c r="E59" s="47"/>
      <c r="F59" s="68"/>
      <c r="G59" s="121"/>
      <c r="H59" s="121">
        <f>IF($C$4="Attiecināmās izmaksas",IF('3a+c+n'!$Q59="A",'3a+c+n'!H59,0),0)</f>
        <v>0</v>
      </c>
      <c r="I59" s="121"/>
      <c r="J59" s="121"/>
      <c r="K59" s="122">
        <f>IF($C$4="Attiecināmās izmaksas",IF('3a+c+n'!$Q59="A",'3a+c+n'!K59,0),0)</f>
        <v>0</v>
      </c>
      <c r="L59" s="68">
        <f>IF($C$4="Attiecināmās izmaksas",IF('3a+c+n'!$Q59="A",'3a+c+n'!L59,0),0)</f>
        <v>0</v>
      </c>
      <c r="M59" s="121">
        <f>IF($C$4="Attiecināmās izmaksas",IF('3a+c+n'!$Q59="A",'3a+c+n'!M59,0),0)</f>
        <v>0</v>
      </c>
      <c r="N59" s="121">
        <f>IF($C$4="Attiecināmās izmaksas",IF('3a+c+n'!$Q59="A",'3a+c+n'!N59,0),0)</f>
        <v>0</v>
      </c>
      <c r="O59" s="121">
        <f>IF($C$4="Attiecināmās izmaksas",IF('3a+c+n'!$Q59="A",'3a+c+n'!O59,0),0)</f>
        <v>0</v>
      </c>
      <c r="P59" s="122">
        <f>IF($C$4="Attiecināmās izmaksas",IF('3a+c+n'!$Q59="A",'3a+c+n'!P59,0),0)</f>
        <v>0</v>
      </c>
    </row>
    <row r="60" spans="1:16" ht="30.6" x14ac:dyDescent="0.2">
      <c r="A60" s="53">
        <f>IF(P60=0,0,IF(COUNTBLANK(P60)=1,0,COUNTA($P$14:P60)))</f>
        <v>0</v>
      </c>
      <c r="B60" s="24" t="str">
        <f>IF($C$4="Attiecināmās izmaksas",IF('3a+c+n'!$Q60="A",'3a+c+n'!B60,0),0)</f>
        <v>13-00000</v>
      </c>
      <c r="C60" s="24" t="str">
        <f>IF($C$4="Attiecināmās izmaksas",IF('3a+c+n'!$Q60="A",'3a+c+n'!C60,0),0)</f>
        <v>Siltumizolācijas materiāla Paroc Linio 15 vai ekvivalenta montāža - λ&lt;=0,037 W/(mK), b=30-50 mm, platums 400mm</v>
      </c>
      <c r="D60" s="24" t="str">
        <f>IF($C$4="Attiecināmās izmaksas",IF('3a+c+n'!$Q60="A",'3a+c+n'!D60,0),0)</f>
        <v>m2</v>
      </c>
      <c r="E60" s="47"/>
      <c r="F60" s="68"/>
      <c r="G60" s="121"/>
      <c r="H60" s="121">
        <f>IF($C$4="Attiecināmās izmaksas",IF('3a+c+n'!$Q60="A",'3a+c+n'!H60,0),0)</f>
        <v>0</v>
      </c>
      <c r="I60" s="121"/>
      <c r="J60" s="121"/>
      <c r="K60" s="122">
        <f>IF($C$4="Attiecināmās izmaksas",IF('3a+c+n'!$Q60="A",'3a+c+n'!K60,0),0)</f>
        <v>0</v>
      </c>
      <c r="L60" s="68">
        <f>IF($C$4="Attiecināmās izmaksas",IF('3a+c+n'!$Q60="A",'3a+c+n'!L60,0),0)</f>
        <v>0</v>
      </c>
      <c r="M60" s="121">
        <f>IF($C$4="Attiecināmās izmaksas",IF('3a+c+n'!$Q60="A",'3a+c+n'!M60,0),0)</f>
        <v>0</v>
      </c>
      <c r="N60" s="121">
        <f>IF($C$4="Attiecināmās izmaksas",IF('3a+c+n'!$Q60="A",'3a+c+n'!N60,0),0)</f>
        <v>0</v>
      </c>
      <c r="O60" s="121">
        <f>IF($C$4="Attiecināmās izmaksas",IF('3a+c+n'!$Q60="A",'3a+c+n'!O60,0),0)</f>
        <v>0</v>
      </c>
      <c r="P60" s="122">
        <f>IF($C$4="Attiecināmās izmaksas",IF('3a+c+n'!$Q60="A",'3a+c+n'!P60,0),0)</f>
        <v>0</v>
      </c>
    </row>
    <row r="61" spans="1:16" ht="20.399999999999999" x14ac:dyDescent="0.2">
      <c r="A61" s="53">
        <f>IF(P61=0,0,IF(COUNTBLANK(P61)=1,0,COUNTA($P$14:P61)))</f>
        <v>0</v>
      </c>
      <c r="B61" s="24" t="str">
        <f>IF($C$4="Attiecināmās izmaksas",IF('3a+c+n'!$Q61="A",'3a+c+n'!B61,0),0)</f>
        <v>13-00000</v>
      </c>
      <c r="C61" s="24" t="str">
        <f>IF($C$4="Attiecināmās izmaksas",IF('3a+c+n'!$Q61="A",'3a+c+n'!C61,0),0)</f>
        <v>Armējošā slāņa iestrāde ar javas kārtu SAKRET BAK vai ekvivalentu - 2 kārtās, I mehāniskās izturības zonā</v>
      </c>
      <c r="D61" s="24" t="str">
        <f>IF($C$4="Attiecināmās izmaksas",IF('3a+c+n'!$Q61="A",'3a+c+n'!D61,0),0)</f>
        <v>kg</v>
      </c>
      <c r="E61" s="47"/>
      <c r="F61" s="68"/>
      <c r="G61" s="121"/>
      <c r="H61" s="121">
        <f>IF($C$4="Attiecināmās izmaksas",IF('3a+c+n'!$Q61="A",'3a+c+n'!H61,0),0)</f>
        <v>0</v>
      </c>
      <c r="I61" s="121"/>
      <c r="J61" s="121"/>
      <c r="K61" s="122">
        <f>IF($C$4="Attiecināmās izmaksas",IF('3a+c+n'!$Q61="A",'3a+c+n'!K61,0),0)</f>
        <v>0</v>
      </c>
      <c r="L61" s="68">
        <f>IF($C$4="Attiecināmās izmaksas",IF('3a+c+n'!$Q61="A",'3a+c+n'!L61,0),0)</f>
        <v>0</v>
      </c>
      <c r="M61" s="121">
        <f>IF($C$4="Attiecināmās izmaksas",IF('3a+c+n'!$Q61="A",'3a+c+n'!M61,0),0)</f>
        <v>0</v>
      </c>
      <c r="N61" s="121">
        <f>IF($C$4="Attiecināmās izmaksas",IF('3a+c+n'!$Q61="A",'3a+c+n'!N61,0),0)</f>
        <v>0</v>
      </c>
      <c r="O61" s="121">
        <f>IF($C$4="Attiecināmās izmaksas",IF('3a+c+n'!$Q61="A",'3a+c+n'!O61,0),0)</f>
        <v>0</v>
      </c>
      <c r="P61" s="122">
        <f>IF($C$4="Attiecināmās izmaksas",IF('3a+c+n'!$Q61="A",'3a+c+n'!P61,0),0)</f>
        <v>0</v>
      </c>
    </row>
    <row r="62" spans="1:16" ht="30.6" x14ac:dyDescent="0.2">
      <c r="A62" s="53">
        <f>IF(P62=0,0,IF(COUNTBLANK(P62)=1,0,COUNTA($P$14:P62)))</f>
        <v>0</v>
      </c>
      <c r="B62" s="24" t="str">
        <f>IF($C$4="Attiecināmās izmaksas",IF('3a+c+n'!$Q62="A",'3a+c+n'!B62,0),0)</f>
        <v>13-00000</v>
      </c>
      <c r="C62" s="24" t="str">
        <f>IF($C$4="Attiecināmās izmaksas",IF('3a+c+n'!$Q62="A",'3a+c+n'!C62,0),0)</f>
        <v>Stiklušķiedras siets SSA-1363-160 160 g/m²  - 2 kārtās, I mehāniskās izturības zonā + papildus armējošā sieta iestrāde stūros</v>
      </c>
      <c r="D62" s="24" t="str">
        <f>IF($C$4="Attiecināmās izmaksas",IF('3a+c+n'!$Q62="A",'3a+c+n'!D62,0),0)</f>
        <v>m2</v>
      </c>
      <c r="E62" s="47"/>
      <c r="F62" s="68"/>
      <c r="G62" s="121"/>
      <c r="H62" s="121">
        <f>IF($C$4="Attiecināmās izmaksas",IF('3a+c+n'!$Q62="A",'3a+c+n'!H62,0),0)</f>
        <v>0</v>
      </c>
      <c r="I62" s="121"/>
      <c r="J62" s="121"/>
      <c r="K62" s="122">
        <f>IF($C$4="Attiecināmās izmaksas",IF('3a+c+n'!$Q62="A",'3a+c+n'!K62,0),0)</f>
        <v>0</v>
      </c>
      <c r="L62" s="68">
        <f>IF($C$4="Attiecināmās izmaksas",IF('3a+c+n'!$Q62="A",'3a+c+n'!L62,0),0)</f>
        <v>0</v>
      </c>
      <c r="M62" s="121">
        <f>IF($C$4="Attiecināmās izmaksas",IF('3a+c+n'!$Q62="A",'3a+c+n'!M62,0),0)</f>
        <v>0</v>
      </c>
      <c r="N62" s="121">
        <f>IF($C$4="Attiecināmās izmaksas",IF('3a+c+n'!$Q62="A",'3a+c+n'!N62,0),0)</f>
        <v>0</v>
      </c>
      <c r="O62" s="121">
        <f>IF($C$4="Attiecināmās izmaksas",IF('3a+c+n'!$Q62="A",'3a+c+n'!O62,0),0)</f>
        <v>0</v>
      </c>
      <c r="P62" s="122">
        <f>IF($C$4="Attiecināmās izmaksas",IF('3a+c+n'!$Q62="A",'3a+c+n'!P62,0),0)</f>
        <v>0</v>
      </c>
    </row>
    <row r="63" spans="1:16" ht="20.399999999999999" x14ac:dyDescent="0.2">
      <c r="A63" s="53">
        <f>IF(P63=0,0,IF(COUNTBLANK(P63)=1,0,COUNTA($P$14:P63)))</f>
        <v>0</v>
      </c>
      <c r="B63" s="24" t="str">
        <f>IF($C$4="Attiecināmās izmaksas",IF('3a+c+n'!$Q63="A",'3a+c+n'!B63,0),0)</f>
        <v>13-00000</v>
      </c>
      <c r="C63" s="24" t="str">
        <f>IF($C$4="Attiecināmās izmaksas",IF('3a+c+n'!$Q63="A",'3a+c+n'!C63,0),0)</f>
        <v>Armētā slāņa apstrāde ar zemapmetuma grunti SAKRET PG vai ekvivalentu</v>
      </c>
      <c r="D63" s="24" t="str">
        <f>IF($C$4="Attiecināmās izmaksas",IF('3a+c+n'!$Q63="A",'3a+c+n'!D63,0),0)</f>
        <v>kg</v>
      </c>
      <c r="E63" s="47"/>
      <c r="F63" s="68"/>
      <c r="G63" s="121"/>
      <c r="H63" s="121">
        <f>IF($C$4="Attiecināmās izmaksas",IF('3a+c+n'!$Q63="A",'3a+c+n'!H63,0),0)</f>
        <v>0</v>
      </c>
      <c r="I63" s="121"/>
      <c r="J63" s="121"/>
      <c r="K63" s="122">
        <f>IF($C$4="Attiecināmās izmaksas",IF('3a+c+n'!$Q63="A",'3a+c+n'!K63,0),0)</f>
        <v>0</v>
      </c>
      <c r="L63" s="68">
        <f>IF($C$4="Attiecināmās izmaksas",IF('3a+c+n'!$Q63="A",'3a+c+n'!L63,0),0)</f>
        <v>0</v>
      </c>
      <c r="M63" s="121">
        <f>IF($C$4="Attiecināmās izmaksas",IF('3a+c+n'!$Q63="A",'3a+c+n'!M63,0),0)</f>
        <v>0</v>
      </c>
      <c r="N63" s="121">
        <f>IF($C$4="Attiecināmās izmaksas",IF('3a+c+n'!$Q63="A",'3a+c+n'!N63,0),0)</f>
        <v>0</v>
      </c>
      <c r="O63" s="121">
        <f>IF($C$4="Attiecināmās izmaksas",IF('3a+c+n'!$Q63="A",'3a+c+n'!O63,0),0)</f>
        <v>0</v>
      </c>
      <c r="P63" s="122">
        <f>IF($C$4="Attiecināmās izmaksas",IF('3a+c+n'!$Q63="A",'3a+c+n'!P63,0),0)</f>
        <v>0</v>
      </c>
    </row>
    <row r="64" spans="1:16" ht="30.6" x14ac:dyDescent="0.2">
      <c r="A64" s="53">
        <f>IF(P64=0,0,IF(COUNTBLANK(P64)=1,0,COUNTA($P$14:P64)))</f>
        <v>0</v>
      </c>
      <c r="B64" s="24" t="str">
        <f>IF($C$4="Attiecināmās izmaksas",IF('3a+c+n'!$Q64="A",'3a+c+n'!B64,0),0)</f>
        <v>13-00000</v>
      </c>
      <c r="C64" s="24" t="str">
        <f>IF($C$4="Attiecināmās izmaksas",IF('3a+c+n'!$Q64="A",'3a+c+n'!C64,0),0)</f>
        <v xml:space="preserve">Gatavā tonētā silikona apmetuma SAKRET SIP vai ekvivalenta iestrāde. Maksimālais grauda izmērs 2 mm. Tonis atbilstoši krāsu pasei. </v>
      </c>
      <c r="D64" s="24" t="str">
        <f>IF($C$4="Attiecināmās izmaksas",IF('3a+c+n'!$Q64="A",'3a+c+n'!D64,0),0)</f>
        <v>kg</v>
      </c>
      <c r="E64" s="47"/>
      <c r="F64" s="68"/>
      <c r="G64" s="121"/>
      <c r="H64" s="121">
        <f>IF($C$4="Attiecināmās izmaksas",IF('3a+c+n'!$Q64="A",'3a+c+n'!H64,0),0)</f>
        <v>0</v>
      </c>
      <c r="I64" s="121"/>
      <c r="J64" s="121"/>
      <c r="K64" s="122">
        <f>IF($C$4="Attiecināmās izmaksas",IF('3a+c+n'!$Q64="A",'3a+c+n'!K64,0),0)</f>
        <v>0</v>
      </c>
      <c r="L64" s="68">
        <f>IF($C$4="Attiecināmās izmaksas",IF('3a+c+n'!$Q64="A",'3a+c+n'!L64,0),0)</f>
        <v>0</v>
      </c>
      <c r="M64" s="121">
        <f>IF($C$4="Attiecināmās izmaksas",IF('3a+c+n'!$Q64="A",'3a+c+n'!M64,0),0)</f>
        <v>0</v>
      </c>
      <c r="N64" s="121">
        <f>IF($C$4="Attiecināmās izmaksas",IF('3a+c+n'!$Q64="A",'3a+c+n'!N64,0),0)</f>
        <v>0</v>
      </c>
      <c r="O64" s="121">
        <f>IF($C$4="Attiecināmās izmaksas",IF('3a+c+n'!$Q64="A",'3a+c+n'!O64,0),0)</f>
        <v>0</v>
      </c>
      <c r="P64" s="122">
        <f>IF($C$4="Attiecināmās izmaksas",IF('3a+c+n'!$Q64="A",'3a+c+n'!P64,0),0)</f>
        <v>0</v>
      </c>
    </row>
    <row r="65" spans="1:16" ht="20.399999999999999" x14ac:dyDescent="0.2">
      <c r="A65" s="53">
        <f>IF(P65=0,0,IF(COUNTBLANK(P65)=1,0,COUNTA($P$14:P65)))</f>
        <v>0</v>
      </c>
      <c r="B65" s="24" t="str">
        <f>IF($C$4="Attiecināmās izmaksas",IF('3a+c+n'!$Q65="A",'3a+c+n'!B65,0),0)</f>
        <v>13-00000</v>
      </c>
      <c r="C65" s="24" t="str">
        <f>IF($C$4="Attiecināmās izmaksas",IF('3a+c+n'!$Q65="A",'3a+c+n'!C65,0),0)</f>
        <v>Pielaiduma profila SAKRET EW 06 vai ekvivalenta iestrāde ailes sānos un augšējā daļā</v>
      </c>
      <c r="D65" s="24" t="str">
        <f>IF($C$4="Attiecināmās izmaksas",IF('3a+c+n'!$Q65="A",'3a+c+n'!D65,0),0)</f>
        <v>tm</v>
      </c>
      <c r="E65" s="47"/>
      <c r="F65" s="68"/>
      <c r="G65" s="121"/>
      <c r="H65" s="121">
        <f>IF($C$4="Attiecināmās izmaksas",IF('3a+c+n'!$Q65="A",'3a+c+n'!H65,0),0)</f>
        <v>0</v>
      </c>
      <c r="I65" s="121"/>
      <c r="J65" s="121"/>
      <c r="K65" s="122">
        <f>IF($C$4="Attiecināmās izmaksas",IF('3a+c+n'!$Q65="A",'3a+c+n'!K65,0),0)</f>
        <v>0</v>
      </c>
      <c r="L65" s="68">
        <f>IF($C$4="Attiecināmās izmaksas",IF('3a+c+n'!$Q65="A",'3a+c+n'!L65,0),0)</f>
        <v>0</v>
      </c>
      <c r="M65" s="121">
        <f>IF($C$4="Attiecināmās izmaksas",IF('3a+c+n'!$Q65="A",'3a+c+n'!M65,0),0)</f>
        <v>0</v>
      </c>
      <c r="N65" s="121">
        <f>IF($C$4="Attiecināmās izmaksas",IF('3a+c+n'!$Q65="A",'3a+c+n'!N65,0),0)</f>
        <v>0</v>
      </c>
      <c r="O65" s="121">
        <f>IF($C$4="Attiecināmās izmaksas",IF('3a+c+n'!$Q65="A",'3a+c+n'!O65,0),0)</f>
        <v>0</v>
      </c>
      <c r="P65" s="122">
        <f>IF($C$4="Attiecināmās izmaksas",IF('3a+c+n'!$Q65="A",'3a+c+n'!P65,0),0)</f>
        <v>0</v>
      </c>
    </row>
    <row r="66" spans="1:16" ht="20.399999999999999" x14ac:dyDescent="0.2">
      <c r="A66" s="53">
        <f>IF(P66=0,0,IF(COUNTBLANK(P66)=1,0,COUNTA($P$14:P66)))</f>
        <v>0</v>
      </c>
      <c r="B66" s="24" t="str">
        <f>IF($C$4="Attiecināmās izmaksas",IF('3a+c+n'!$Q66="A",'3a+c+n'!B66,0),0)</f>
        <v>13-00000</v>
      </c>
      <c r="C66" s="24" t="str">
        <f>IF($C$4="Attiecināmās izmaksas",IF('3a+c+n'!$Q66="A",'3a+c+n'!C66,0),0)</f>
        <v>Stūra profila ar lāseni SAKRET ED C(01)  vai ekvivalenta iestrāde durvju augšējā daļā</v>
      </c>
      <c r="D66" s="24" t="str">
        <f>IF($C$4="Attiecināmās izmaksas",IF('3a+c+n'!$Q66="A",'3a+c+n'!D66,0),0)</f>
        <v>tm</v>
      </c>
      <c r="E66" s="47"/>
      <c r="F66" s="68"/>
      <c r="G66" s="121"/>
      <c r="H66" s="121">
        <f>IF($C$4="Attiecināmās izmaksas",IF('3a+c+n'!$Q66="A",'3a+c+n'!H66,0),0)</f>
        <v>0</v>
      </c>
      <c r="I66" s="121"/>
      <c r="J66" s="121"/>
      <c r="K66" s="122">
        <f>IF($C$4="Attiecināmās izmaksas",IF('3a+c+n'!$Q66="A",'3a+c+n'!K66,0),0)</f>
        <v>0</v>
      </c>
      <c r="L66" s="68">
        <f>IF($C$4="Attiecināmās izmaksas",IF('3a+c+n'!$Q66="A",'3a+c+n'!L66,0),0)</f>
        <v>0</v>
      </c>
      <c r="M66" s="121">
        <f>IF($C$4="Attiecināmās izmaksas",IF('3a+c+n'!$Q66="A",'3a+c+n'!M66,0),0)</f>
        <v>0</v>
      </c>
      <c r="N66" s="121">
        <f>IF($C$4="Attiecināmās izmaksas",IF('3a+c+n'!$Q66="A",'3a+c+n'!N66,0),0)</f>
        <v>0</v>
      </c>
      <c r="O66" s="121">
        <f>IF($C$4="Attiecināmās izmaksas",IF('3a+c+n'!$Q66="A",'3a+c+n'!O66,0),0)</f>
        <v>0</v>
      </c>
      <c r="P66" s="122">
        <f>IF($C$4="Attiecināmās izmaksas",IF('3a+c+n'!$Q66="A",'3a+c+n'!P66,0),0)</f>
        <v>0</v>
      </c>
    </row>
    <row r="67" spans="1:16" ht="20.399999999999999" x14ac:dyDescent="0.2">
      <c r="A67" s="53">
        <f>IF(P67=0,0,IF(COUNTBLANK(P67)=1,0,COUNTA($P$14:P67)))</f>
        <v>0</v>
      </c>
      <c r="B67" s="24" t="str">
        <f>IF($C$4="Attiecināmās izmaksas",IF('3a+c+n'!$Q67="A",'3a+c+n'!B67,0),0)</f>
        <v>13-00000</v>
      </c>
      <c r="C67" s="24" t="str">
        <f>IF($C$4="Attiecināmās izmaksas",IF('3a+c+n'!$Q67="A",'3a+c+n'!C67,0),0)</f>
        <v>Stūra profila SAKRET EC  vai ekvivalenta iestrāde durvju sānos</v>
      </c>
      <c r="D67" s="24" t="str">
        <f>IF($C$4="Attiecināmās izmaksas",IF('3a+c+n'!$Q67="A",'3a+c+n'!D67,0),0)</f>
        <v>tm</v>
      </c>
      <c r="E67" s="47"/>
      <c r="F67" s="68"/>
      <c r="G67" s="121"/>
      <c r="H67" s="121">
        <f>IF($C$4="Attiecināmās izmaksas",IF('3a+c+n'!$Q67="A",'3a+c+n'!H67,0),0)</f>
        <v>0</v>
      </c>
      <c r="I67" s="121"/>
      <c r="J67" s="121"/>
      <c r="K67" s="122">
        <f>IF($C$4="Attiecināmās izmaksas",IF('3a+c+n'!$Q67="A",'3a+c+n'!K67,0),0)</f>
        <v>0</v>
      </c>
      <c r="L67" s="68">
        <f>IF($C$4="Attiecināmās izmaksas",IF('3a+c+n'!$Q67="A",'3a+c+n'!L67,0),0)</f>
        <v>0</v>
      </c>
      <c r="M67" s="121">
        <f>IF($C$4="Attiecināmās izmaksas",IF('3a+c+n'!$Q67="A",'3a+c+n'!M67,0),0)</f>
        <v>0</v>
      </c>
      <c r="N67" s="121">
        <f>IF($C$4="Attiecināmās izmaksas",IF('3a+c+n'!$Q67="A",'3a+c+n'!N67,0),0)</f>
        <v>0</v>
      </c>
      <c r="O67" s="121">
        <f>IF($C$4="Attiecināmās izmaksas",IF('3a+c+n'!$Q67="A",'3a+c+n'!O67,0),0)</f>
        <v>0</v>
      </c>
      <c r="P67" s="122">
        <f>IF($C$4="Attiecināmās izmaksas",IF('3a+c+n'!$Q67="A",'3a+c+n'!P67,0),0)</f>
        <v>0</v>
      </c>
    </row>
    <row r="68" spans="1:16" x14ac:dyDescent="0.2">
      <c r="A68" s="53">
        <f>IF(P68=0,0,IF(COUNTBLANK(P68)=1,0,COUNTA($P$14:P68)))</f>
        <v>0</v>
      </c>
      <c r="B68" s="24">
        <f>IF($C$4="Attiecināmās izmaksas",IF('3a+c+n'!$Q68="A",'3a+c+n'!B68,0),0)</f>
        <v>0</v>
      </c>
      <c r="C68" s="24">
        <f>IF($C$4="Attiecināmās izmaksas",IF('3a+c+n'!$Q68="A",'3a+c+n'!C68,0),0)</f>
        <v>0</v>
      </c>
      <c r="D68" s="24">
        <f>IF($C$4="Attiecināmās izmaksas",IF('3a+c+n'!$Q68="A",'3a+c+n'!D68,0),0)</f>
        <v>0</v>
      </c>
      <c r="E68" s="47"/>
      <c r="F68" s="68"/>
      <c r="G68" s="121"/>
      <c r="H68" s="121">
        <f>IF($C$4="Attiecināmās izmaksas",IF('3a+c+n'!$Q68="A",'3a+c+n'!H68,0),0)</f>
        <v>0</v>
      </c>
      <c r="I68" s="121"/>
      <c r="J68" s="121"/>
      <c r="K68" s="122">
        <f>IF($C$4="Attiecināmās izmaksas",IF('3a+c+n'!$Q68="A",'3a+c+n'!K68,0),0)</f>
        <v>0</v>
      </c>
      <c r="L68" s="68">
        <f>IF($C$4="Attiecināmās izmaksas",IF('3a+c+n'!$Q68="A",'3a+c+n'!L68,0),0)</f>
        <v>0</v>
      </c>
      <c r="M68" s="121">
        <f>IF($C$4="Attiecināmās izmaksas",IF('3a+c+n'!$Q68="A",'3a+c+n'!M68,0),0)</f>
        <v>0</v>
      </c>
      <c r="N68" s="121">
        <f>IF($C$4="Attiecināmās izmaksas",IF('3a+c+n'!$Q68="A",'3a+c+n'!N68,0),0)</f>
        <v>0</v>
      </c>
      <c r="O68" s="121">
        <f>IF($C$4="Attiecināmās izmaksas",IF('3a+c+n'!$Q68="A",'3a+c+n'!O68,0),0)</f>
        <v>0</v>
      </c>
      <c r="P68" s="122">
        <f>IF($C$4="Attiecināmās izmaksas",IF('3a+c+n'!$Q68="A",'3a+c+n'!P68,0),0)</f>
        <v>0</v>
      </c>
    </row>
    <row r="69" spans="1:16" ht="20.399999999999999" x14ac:dyDescent="0.2">
      <c r="A69" s="53">
        <f>IF(P69=0,0,IF(COUNTBLANK(P69)=1,0,COUNTA($P$14:P69)))</f>
        <v>0</v>
      </c>
      <c r="B69" s="24" t="str">
        <f>IF($C$4="Attiecināmās izmaksas",IF('3a+c+n'!$Q69="A",'3a+c+n'!B69,0),0)</f>
        <v>13-00000</v>
      </c>
      <c r="C69" s="24" t="str">
        <f>IF($C$4="Attiecināmās izmaksas",IF('3a+c+n'!$Q69="A",'3a+c+n'!C69,0),0)</f>
        <v xml:space="preserve">Stūra profilu un stūra profilu ar lāseni iestrāde fasādes daļās, kur veidojas stūri, pārkares u.tml.  </v>
      </c>
      <c r="D69" s="24" t="str">
        <f>IF($C$4="Attiecināmās izmaksas",IF('3a+c+n'!$Q69="A",'3a+c+n'!D69,0),0)</f>
        <v>kompl</v>
      </c>
      <c r="E69" s="47"/>
      <c r="F69" s="68"/>
      <c r="G69" s="121"/>
      <c r="H69" s="121">
        <f>IF($C$4="Attiecināmās izmaksas",IF('3a+c+n'!$Q69="A",'3a+c+n'!H69,0),0)</f>
        <v>0</v>
      </c>
      <c r="I69" s="121"/>
      <c r="J69" s="121"/>
      <c r="K69" s="122">
        <f>IF($C$4="Attiecināmās izmaksas",IF('3a+c+n'!$Q69="A",'3a+c+n'!K69,0),0)</f>
        <v>0</v>
      </c>
      <c r="L69" s="68">
        <f>IF($C$4="Attiecināmās izmaksas",IF('3a+c+n'!$Q69="A",'3a+c+n'!L69,0),0)</f>
        <v>0</v>
      </c>
      <c r="M69" s="121">
        <f>IF($C$4="Attiecināmās izmaksas",IF('3a+c+n'!$Q69="A",'3a+c+n'!M69,0),0)</f>
        <v>0</v>
      </c>
      <c r="N69" s="121">
        <f>IF($C$4="Attiecināmās izmaksas",IF('3a+c+n'!$Q69="A",'3a+c+n'!N69,0),0)</f>
        <v>0</v>
      </c>
      <c r="O69" s="121">
        <f>IF($C$4="Attiecināmās izmaksas",IF('3a+c+n'!$Q69="A",'3a+c+n'!O69,0),0)</f>
        <v>0</v>
      </c>
      <c r="P69" s="122">
        <f>IF($C$4="Attiecināmās izmaksas",IF('3a+c+n'!$Q69="A",'3a+c+n'!P69,0),0)</f>
        <v>0</v>
      </c>
    </row>
    <row r="70" spans="1:16" ht="30.6" x14ac:dyDescent="0.2">
      <c r="A70" s="53">
        <f>IF(P70=0,0,IF(COUNTBLANK(P70)=1,0,COUNTA($P$14:P70)))</f>
        <v>0</v>
      </c>
      <c r="B70" s="24" t="str">
        <f>IF($C$4="Attiecināmās izmaksas",IF('3a+c+n'!$Q70="A",'3a+c+n'!B70,0),0)</f>
        <v>13-00000</v>
      </c>
      <c r="C70" s="24" t="str">
        <f>IF($C$4="Attiecināmās izmaksas",IF('3a+c+n'!$Q70="A",'3a+c+n'!C70,0),0)</f>
        <v>Poliuretāna hermētiķa iestrāde savienojuma vietās (siltināmā daļa/ nesiltināmā daļa), t.sk.  ieejas mezgla griestu savienojuma vieta u.tml.</v>
      </c>
      <c r="D70" s="24" t="str">
        <f>IF($C$4="Attiecināmās izmaksas",IF('3a+c+n'!$Q70="A",'3a+c+n'!D70,0),0)</f>
        <v>kompl</v>
      </c>
      <c r="E70" s="47"/>
      <c r="F70" s="68"/>
      <c r="G70" s="121"/>
      <c r="H70" s="121">
        <f>IF($C$4="Attiecināmās izmaksas",IF('3a+c+n'!$Q70="A",'3a+c+n'!H70,0),0)</f>
        <v>0</v>
      </c>
      <c r="I70" s="121"/>
      <c r="J70" s="121"/>
      <c r="K70" s="122">
        <f>IF($C$4="Attiecināmās izmaksas",IF('3a+c+n'!$Q70="A",'3a+c+n'!K70,0),0)</f>
        <v>0</v>
      </c>
      <c r="L70" s="68">
        <f>IF($C$4="Attiecināmās izmaksas",IF('3a+c+n'!$Q70="A",'3a+c+n'!L70,0),0)</f>
        <v>0</v>
      </c>
      <c r="M70" s="121">
        <f>IF($C$4="Attiecināmās izmaksas",IF('3a+c+n'!$Q70="A",'3a+c+n'!M70,0),0)</f>
        <v>0</v>
      </c>
      <c r="N70" s="121">
        <f>IF($C$4="Attiecināmās izmaksas",IF('3a+c+n'!$Q70="A",'3a+c+n'!N70,0),0)</f>
        <v>0</v>
      </c>
      <c r="O70" s="121">
        <f>IF($C$4="Attiecināmās izmaksas",IF('3a+c+n'!$Q70="A",'3a+c+n'!O70,0),0)</f>
        <v>0</v>
      </c>
      <c r="P70" s="122">
        <f>IF($C$4="Attiecināmās izmaksas",IF('3a+c+n'!$Q70="A",'3a+c+n'!P70,0),0)</f>
        <v>0</v>
      </c>
    </row>
    <row r="71" spans="1:16" x14ac:dyDescent="0.2">
      <c r="A71" s="53">
        <f>IF(P71=0,0,IF(COUNTBLANK(P71)=1,0,COUNTA($P$14:P71)))</f>
        <v>0</v>
      </c>
      <c r="B71" s="24">
        <f>IF($C$4="Attiecināmās izmaksas",IF('3a+c+n'!$Q71="A",'3a+c+n'!B71,0),0)</f>
        <v>0</v>
      </c>
      <c r="C71" s="24">
        <f>IF($C$4="Attiecināmās izmaksas",IF('3a+c+n'!$Q71="A",'3a+c+n'!C71,0),0)</f>
        <v>0</v>
      </c>
      <c r="D71" s="24">
        <f>IF($C$4="Attiecināmās izmaksas",IF('3a+c+n'!$Q71="A",'3a+c+n'!D71,0),0)</f>
        <v>0</v>
      </c>
      <c r="E71" s="47"/>
      <c r="F71" s="68"/>
      <c r="G71" s="121"/>
      <c r="H71" s="121">
        <f>IF($C$4="Attiecināmās izmaksas",IF('3a+c+n'!$Q71="A",'3a+c+n'!H71,0),0)</f>
        <v>0</v>
      </c>
      <c r="I71" s="121"/>
      <c r="J71" s="121"/>
      <c r="K71" s="122">
        <f>IF($C$4="Attiecināmās izmaksas",IF('3a+c+n'!$Q71="A",'3a+c+n'!K71,0),0)</f>
        <v>0</v>
      </c>
      <c r="L71" s="68">
        <f>IF($C$4="Attiecināmās izmaksas",IF('3a+c+n'!$Q71="A",'3a+c+n'!L71,0),0)</f>
        <v>0</v>
      </c>
      <c r="M71" s="121">
        <f>IF($C$4="Attiecināmās izmaksas",IF('3a+c+n'!$Q71="A",'3a+c+n'!M71,0),0)</f>
        <v>0</v>
      </c>
      <c r="N71" s="121">
        <f>IF($C$4="Attiecināmās izmaksas",IF('3a+c+n'!$Q71="A",'3a+c+n'!N71,0),0)</f>
        <v>0</v>
      </c>
      <c r="O71" s="121">
        <f>IF($C$4="Attiecināmās izmaksas",IF('3a+c+n'!$Q71="A",'3a+c+n'!O71,0),0)</f>
        <v>0</v>
      </c>
      <c r="P71" s="122">
        <f>IF($C$4="Attiecināmās izmaksas",IF('3a+c+n'!$Q71="A",'3a+c+n'!P71,0),0)</f>
        <v>0</v>
      </c>
    </row>
    <row r="72" spans="1:16" x14ac:dyDescent="0.2">
      <c r="A72" s="53">
        <f>IF(P72=0,0,IF(COUNTBLANK(P72)=1,0,COUNTA($P$14:P72)))</f>
        <v>0</v>
      </c>
      <c r="B72" s="24">
        <f>IF($C$4="Attiecināmās izmaksas",IF('3a+c+n'!$Q72="A",'3a+c+n'!B72,0),0)</f>
        <v>0</v>
      </c>
      <c r="C72" s="24">
        <f>IF($C$4="Attiecināmās izmaksas",IF('3a+c+n'!$Q72="A",'3a+c+n'!C72,0),0)</f>
        <v>0</v>
      </c>
      <c r="D72" s="24">
        <f>IF($C$4="Attiecināmās izmaksas",IF('3a+c+n'!$Q72="A",'3a+c+n'!D72,0),0)</f>
        <v>0</v>
      </c>
      <c r="E72" s="47"/>
      <c r="F72" s="68"/>
      <c r="G72" s="121"/>
      <c r="H72" s="121">
        <f>IF($C$4="Attiecināmās izmaksas",IF('3a+c+n'!$Q72="A",'3a+c+n'!H72,0),0)</f>
        <v>0</v>
      </c>
      <c r="I72" s="121"/>
      <c r="J72" s="121"/>
      <c r="K72" s="122">
        <f>IF($C$4="Attiecināmās izmaksas",IF('3a+c+n'!$Q72="A",'3a+c+n'!K72,0),0)</f>
        <v>0</v>
      </c>
      <c r="L72" s="68">
        <f>IF($C$4="Attiecināmās izmaksas",IF('3a+c+n'!$Q72="A",'3a+c+n'!L72,0),0)</f>
        <v>0</v>
      </c>
      <c r="M72" s="121">
        <f>IF($C$4="Attiecināmās izmaksas",IF('3a+c+n'!$Q72="A",'3a+c+n'!M72,0),0)</f>
        <v>0</v>
      </c>
      <c r="N72" s="121">
        <f>IF($C$4="Attiecināmās izmaksas",IF('3a+c+n'!$Q72="A",'3a+c+n'!N72,0),0)</f>
        <v>0</v>
      </c>
      <c r="O72" s="121">
        <f>IF($C$4="Attiecināmās izmaksas",IF('3a+c+n'!$Q72="A",'3a+c+n'!O72,0),0)</f>
        <v>0</v>
      </c>
      <c r="P72" s="122">
        <f>IF($C$4="Attiecināmās izmaksas",IF('3a+c+n'!$Q72="A",'3a+c+n'!P72,0),0)</f>
        <v>0</v>
      </c>
    </row>
    <row r="73" spans="1:16" x14ac:dyDescent="0.2">
      <c r="A73" s="53">
        <f>IF(P73=0,0,IF(COUNTBLANK(P73)=1,0,COUNTA($P$14:P73)))</f>
        <v>0</v>
      </c>
      <c r="B73" s="24">
        <f>IF($C$4="Attiecināmās izmaksas",IF('3a+c+n'!$Q73="A",'3a+c+n'!B73,0),0)</f>
        <v>0</v>
      </c>
      <c r="C73" s="24">
        <f>IF($C$4="Attiecināmās izmaksas",IF('3a+c+n'!$Q73="A",'3a+c+n'!C73,0),0)</f>
        <v>0</v>
      </c>
      <c r="D73" s="24">
        <f>IF($C$4="Attiecināmās izmaksas",IF('3a+c+n'!$Q73="A",'3a+c+n'!D73,0),0)</f>
        <v>0</v>
      </c>
      <c r="E73" s="47"/>
      <c r="F73" s="68"/>
      <c r="G73" s="121"/>
      <c r="H73" s="121">
        <f>IF($C$4="Attiecināmās izmaksas",IF('3a+c+n'!$Q73="A",'3a+c+n'!H73,0),0)</f>
        <v>0</v>
      </c>
      <c r="I73" s="121"/>
      <c r="J73" s="121"/>
      <c r="K73" s="122">
        <f>IF($C$4="Attiecināmās izmaksas",IF('3a+c+n'!$Q73="A",'3a+c+n'!K73,0),0)</f>
        <v>0</v>
      </c>
      <c r="L73" s="68">
        <f>IF($C$4="Attiecināmās izmaksas",IF('3a+c+n'!$Q73="A",'3a+c+n'!L73,0),0)</f>
        <v>0</v>
      </c>
      <c r="M73" s="121">
        <f>IF($C$4="Attiecināmās izmaksas",IF('3a+c+n'!$Q73="A",'3a+c+n'!M73,0),0)</f>
        <v>0</v>
      </c>
      <c r="N73" s="121">
        <f>IF($C$4="Attiecināmās izmaksas",IF('3a+c+n'!$Q73="A",'3a+c+n'!N73,0),0)</f>
        <v>0</v>
      </c>
      <c r="O73" s="121">
        <f>IF($C$4="Attiecināmās izmaksas",IF('3a+c+n'!$Q73="A",'3a+c+n'!O73,0),0)</f>
        <v>0</v>
      </c>
      <c r="P73" s="122">
        <f>IF($C$4="Attiecināmās izmaksas",IF('3a+c+n'!$Q73="A",'3a+c+n'!P73,0),0)</f>
        <v>0</v>
      </c>
    </row>
    <row r="74" spans="1:16" x14ac:dyDescent="0.2">
      <c r="A74" s="53">
        <f>IF(P74=0,0,IF(COUNTBLANK(P74)=1,0,COUNTA($P$14:P74)))</f>
        <v>0</v>
      </c>
      <c r="B74" s="24">
        <f>IF($C$4="Attiecināmās izmaksas",IF('3a+c+n'!$Q74="A",'3a+c+n'!B74,0),0)</f>
        <v>0</v>
      </c>
      <c r="C74" s="24">
        <f>IF($C$4="Attiecināmās izmaksas",IF('3a+c+n'!$Q74="A",'3a+c+n'!C74,0),0)</f>
        <v>0</v>
      </c>
      <c r="D74" s="24">
        <f>IF($C$4="Attiecināmās izmaksas",IF('3a+c+n'!$Q74="A",'3a+c+n'!D74,0),0)</f>
        <v>0</v>
      </c>
      <c r="E74" s="47"/>
      <c r="F74" s="68"/>
      <c r="G74" s="121"/>
      <c r="H74" s="121">
        <f>IF($C$4="Attiecināmās izmaksas",IF('3a+c+n'!$Q74="A",'3a+c+n'!H74,0),0)</f>
        <v>0</v>
      </c>
      <c r="I74" s="121"/>
      <c r="J74" s="121"/>
      <c r="K74" s="122">
        <f>IF($C$4="Attiecināmās izmaksas",IF('3a+c+n'!$Q74="A",'3a+c+n'!K74,0),0)</f>
        <v>0</v>
      </c>
      <c r="L74" s="68">
        <f>IF($C$4="Attiecināmās izmaksas",IF('3a+c+n'!$Q74="A",'3a+c+n'!L74,0),0)</f>
        <v>0</v>
      </c>
      <c r="M74" s="121">
        <f>IF($C$4="Attiecināmās izmaksas",IF('3a+c+n'!$Q74="A",'3a+c+n'!M74,0),0)</f>
        <v>0</v>
      </c>
      <c r="N74" s="121">
        <f>IF($C$4="Attiecināmās izmaksas",IF('3a+c+n'!$Q74="A",'3a+c+n'!N74,0),0)</f>
        <v>0</v>
      </c>
      <c r="O74" s="121">
        <f>IF($C$4="Attiecināmās izmaksas",IF('3a+c+n'!$Q74="A",'3a+c+n'!O74,0),0)</f>
        <v>0</v>
      </c>
      <c r="P74" s="122">
        <f>IF($C$4="Attiecināmās izmaksas",IF('3a+c+n'!$Q74="A",'3a+c+n'!P74,0),0)</f>
        <v>0</v>
      </c>
    </row>
    <row r="75" spans="1:16" x14ac:dyDescent="0.2">
      <c r="A75" s="53">
        <f>IF(P75=0,0,IF(COUNTBLANK(P75)=1,0,COUNTA($P$14:P75)))</f>
        <v>0</v>
      </c>
      <c r="B75" s="24">
        <f>IF($C$4="Attiecināmās izmaksas",IF('3a+c+n'!$Q75="A",'3a+c+n'!B75,0),0)</f>
        <v>0</v>
      </c>
      <c r="C75" s="24">
        <f>IF($C$4="Attiecināmās izmaksas",IF('3a+c+n'!$Q75="A",'3a+c+n'!C75,0),0)</f>
        <v>0</v>
      </c>
      <c r="D75" s="24">
        <f>IF($C$4="Attiecināmās izmaksas",IF('3a+c+n'!$Q75="A",'3a+c+n'!D75,0),0)</f>
        <v>0</v>
      </c>
      <c r="E75" s="47"/>
      <c r="F75" s="68"/>
      <c r="G75" s="121"/>
      <c r="H75" s="121">
        <f>IF($C$4="Attiecināmās izmaksas",IF('3a+c+n'!$Q75="A",'3a+c+n'!H75,0),0)</f>
        <v>0</v>
      </c>
      <c r="I75" s="121"/>
      <c r="J75" s="121"/>
      <c r="K75" s="122">
        <f>IF($C$4="Attiecināmās izmaksas",IF('3a+c+n'!$Q75="A",'3a+c+n'!K75,0),0)</f>
        <v>0</v>
      </c>
      <c r="L75" s="68">
        <f>IF($C$4="Attiecināmās izmaksas",IF('3a+c+n'!$Q75="A",'3a+c+n'!L75,0),0)</f>
        <v>0</v>
      </c>
      <c r="M75" s="121">
        <f>IF($C$4="Attiecināmās izmaksas",IF('3a+c+n'!$Q75="A",'3a+c+n'!M75,0),0)</f>
        <v>0</v>
      </c>
      <c r="N75" s="121">
        <f>IF($C$4="Attiecināmās izmaksas",IF('3a+c+n'!$Q75="A",'3a+c+n'!N75,0),0)</f>
        <v>0</v>
      </c>
      <c r="O75" s="121">
        <f>IF($C$4="Attiecināmās izmaksas",IF('3a+c+n'!$Q75="A",'3a+c+n'!O75,0),0)</f>
        <v>0</v>
      </c>
      <c r="P75" s="122">
        <f>IF($C$4="Attiecināmās izmaksas",IF('3a+c+n'!$Q75="A",'3a+c+n'!P75,0),0)</f>
        <v>0</v>
      </c>
    </row>
    <row r="76" spans="1:16" x14ac:dyDescent="0.2">
      <c r="A76" s="53">
        <f>IF(P76=0,0,IF(COUNTBLANK(P76)=1,0,COUNTA($P$14:P76)))</f>
        <v>0</v>
      </c>
      <c r="B76" s="24">
        <f>IF($C$4="Attiecināmās izmaksas",IF('3a+c+n'!$Q76="A",'3a+c+n'!B76,0),0)</f>
        <v>0</v>
      </c>
      <c r="C76" s="24">
        <f>IF($C$4="Attiecināmās izmaksas",IF('3a+c+n'!$Q76="A",'3a+c+n'!C76,0),0)</f>
        <v>0</v>
      </c>
      <c r="D76" s="24">
        <f>IF($C$4="Attiecināmās izmaksas",IF('3a+c+n'!$Q76="A",'3a+c+n'!D76,0),0)</f>
        <v>0</v>
      </c>
      <c r="E76" s="47"/>
      <c r="F76" s="68"/>
      <c r="G76" s="121"/>
      <c r="H76" s="121">
        <f>IF($C$4="Attiecināmās izmaksas",IF('3a+c+n'!$Q76="A",'3a+c+n'!H76,0),0)</f>
        <v>0</v>
      </c>
      <c r="I76" s="121"/>
      <c r="J76" s="121"/>
      <c r="K76" s="122">
        <f>IF($C$4="Attiecināmās izmaksas",IF('3a+c+n'!$Q76="A",'3a+c+n'!K76,0),0)</f>
        <v>0</v>
      </c>
      <c r="L76" s="68">
        <f>IF($C$4="Attiecināmās izmaksas",IF('3a+c+n'!$Q76="A",'3a+c+n'!L76,0),0)</f>
        <v>0</v>
      </c>
      <c r="M76" s="121">
        <f>IF($C$4="Attiecināmās izmaksas",IF('3a+c+n'!$Q76="A",'3a+c+n'!M76,0),0)</f>
        <v>0</v>
      </c>
      <c r="N76" s="121">
        <f>IF($C$4="Attiecināmās izmaksas",IF('3a+c+n'!$Q76="A",'3a+c+n'!N76,0),0)</f>
        <v>0</v>
      </c>
      <c r="O76" s="121">
        <f>IF($C$4="Attiecināmās izmaksas",IF('3a+c+n'!$Q76="A",'3a+c+n'!O76,0),0)</f>
        <v>0</v>
      </c>
      <c r="P76" s="122">
        <f>IF($C$4="Attiecināmās izmaksas",IF('3a+c+n'!$Q76="A",'3a+c+n'!P76,0),0)</f>
        <v>0</v>
      </c>
    </row>
    <row r="77" spans="1:16" x14ac:dyDescent="0.2">
      <c r="A77" s="53">
        <f>IF(P77=0,0,IF(COUNTBLANK(P77)=1,0,COUNTA($P$14:P77)))</f>
        <v>0</v>
      </c>
      <c r="B77" s="24">
        <f>IF($C$4="Attiecināmās izmaksas",IF('3a+c+n'!$Q77="A",'3a+c+n'!B77,0),0)</f>
        <v>0</v>
      </c>
      <c r="C77" s="24">
        <f>IF($C$4="Attiecināmās izmaksas",IF('3a+c+n'!$Q77="A",'3a+c+n'!C77,0),0)</f>
        <v>0</v>
      </c>
      <c r="D77" s="24">
        <f>IF($C$4="Attiecināmās izmaksas",IF('3a+c+n'!$Q77="A",'3a+c+n'!D77,0),0)</f>
        <v>0</v>
      </c>
      <c r="E77" s="47"/>
      <c r="F77" s="68"/>
      <c r="G77" s="121"/>
      <c r="H77" s="121">
        <f>IF($C$4="Attiecināmās izmaksas",IF('3a+c+n'!$Q77="A",'3a+c+n'!H77,0),0)</f>
        <v>0</v>
      </c>
      <c r="I77" s="121"/>
      <c r="J77" s="121"/>
      <c r="K77" s="122">
        <f>IF($C$4="Attiecināmās izmaksas",IF('3a+c+n'!$Q77="A",'3a+c+n'!K77,0),0)</f>
        <v>0</v>
      </c>
      <c r="L77" s="68">
        <f>IF($C$4="Attiecināmās izmaksas",IF('3a+c+n'!$Q77="A",'3a+c+n'!L77,0),0)</f>
        <v>0</v>
      </c>
      <c r="M77" s="121">
        <f>IF($C$4="Attiecināmās izmaksas",IF('3a+c+n'!$Q77="A",'3a+c+n'!M77,0),0)</f>
        <v>0</v>
      </c>
      <c r="N77" s="121">
        <f>IF($C$4="Attiecināmās izmaksas",IF('3a+c+n'!$Q77="A",'3a+c+n'!N77,0),0)</f>
        <v>0</v>
      </c>
      <c r="O77" s="121">
        <f>IF($C$4="Attiecināmās izmaksas",IF('3a+c+n'!$Q77="A",'3a+c+n'!O77,0),0)</f>
        <v>0</v>
      </c>
      <c r="P77" s="122">
        <f>IF($C$4="Attiecināmās izmaksas",IF('3a+c+n'!$Q77="A",'3a+c+n'!P77,0),0)</f>
        <v>0</v>
      </c>
    </row>
    <row r="78" spans="1:16" x14ac:dyDescent="0.2">
      <c r="A78" s="53">
        <f>IF(P78=0,0,IF(COUNTBLANK(P78)=1,0,COUNTA($P$14:P78)))</f>
        <v>0</v>
      </c>
      <c r="B78" s="24">
        <f>IF($C$4="Attiecināmās izmaksas",IF('3a+c+n'!$Q78="A",'3a+c+n'!B78,0),0)</f>
        <v>0</v>
      </c>
      <c r="C78" s="24">
        <f>IF($C$4="Attiecināmās izmaksas",IF('3a+c+n'!$Q78="A",'3a+c+n'!C78,0),0)</f>
        <v>0</v>
      </c>
      <c r="D78" s="24">
        <f>IF($C$4="Attiecināmās izmaksas",IF('3a+c+n'!$Q78="A",'3a+c+n'!D78,0),0)</f>
        <v>0</v>
      </c>
      <c r="E78" s="47"/>
      <c r="F78" s="68"/>
      <c r="G78" s="121"/>
      <c r="H78" s="121">
        <f>IF($C$4="Attiecināmās izmaksas",IF('3a+c+n'!$Q78="A",'3a+c+n'!H78,0),0)</f>
        <v>0</v>
      </c>
      <c r="I78" s="121"/>
      <c r="J78" s="121"/>
      <c r="K78" s="122">
        <f>IF($C$4="Attiecināmās izmaksas",IF('3a+c+n'!$Q78="A",'3a+c+n'!K78,0),0)</f>
        <v>0</v>
      </c>
      <c r="L78" s="68">
        <f>IF($C$4="Attiecināmās izmaksas",IF('3a+c+n'!$Q78="A",'3a+c+n'!L78,0),0)</f>
        <v>0</v>
      </c>
      <c r="M78" s="121">
        <f>IF($C$4="Attiecināmās izmaksas",IF('3a+c+n'!$Q78="A",'3a+c+n'!M78,0),0)</f>
        <v>0</v>
      </c>
      <c r="N78" s="121">
        <f>IF($C$4="Attiecināmās izmaksas",IF('3a+c+n'!$Q78="A",'3a+c+n'!N78,0),0)</f>
        <v>0</v>
      </c>
      <c r="O78" s="121">
        <f>IF($C$4="Attiecināmās izmaksas",IF('3a+c+n'!$Q78="A",'3a+c+n'!O78,0),0)</f>
        <v>0</v>
      </c>
      <c r="P78" s="122">
        <f>IF($C$4="Attiecināmās izmaksas",IF('3a+c+n'!$Q78="A",'3a+c+n'!P78,0),0)</f>
        <v>0</v>
      </c>
    </row>
    <row r="79" spans="1:16" x14ac:dyDescent="0.2">
      <c r="A79" s="53">
        <f>IF(P79=0,0,IF(COUNTBLANK(P79)=1,0,COUNTA($P$14:P79)))</f>
        <v>0</v>
      </c>
      <c r="B79" s="24">
        <f>IF($C$4="Attiecināmās izmaksas",IF('3a+c+n'!$Q79="A",'3a+c+n'!B79,0),0)</f>
        <v>0</v>
      </c>
      <c r="C79" s="24">
        <f>IF($C$4="Attiecināmās izmaksas",IF('3a+c+n'!$Q79="A",'3a+c+n'!C79,0),0)</f>
        <v>0</v>
      </c>
      <c r="D79" s="24">
        <f>IF($C$4="Attiecināmās izmaksas",IF('3a+c+n'!$Q79="A",'3a+c+n'!D79,0),0)</f>
        <v>0</v>
      </c>
      <c r="E79" s="47"/>
      <c r="F79" s="68"/>
      <c r="G79" s="121"/>
      <c r="H79" s="121">
        <f>IF($C$4="Attiecināmās izmaksas",IF('3a+c+n'!$Q79="A",'3a+c+n'!H79,0),0)</f>
        <v>0</v>
      </c>
      <c r="I79" s="121"/>
      <c r="J79" s="121"/>
      <c r="K79" s="122">
        <f>IF($C$4="Attiecināmās izmaksas",IF('3a+c+n'!$Q79="A",'3a+c+n'!K79,0),0)</f>
        <v>0</v>
      </c>
      <c r="L79" s="68">
        <f>IF($C$4="Attiecināmās izmaksas",IF('3a+c+n'!$Q79="A",'3a+c+n'!L79,0),0)</f>
        <v>0</v>
      </c>
      <c r="M79" s="121">
        <f>IF($C$4="Attiecināmās izmaksas",IF('3a+c+n'!$Q79="A",'3a+c+n'!M79,0),0)</f>
        <v>0</v>
      </c>
      <c r="N79" s="121">
        <f>IF($C$4="Attiecināmās izmaksas",IF('3a+c+n'!$Q79="A",'3a+c+n'!N79,0),0)</f>
        <v>0</v>
      </c>
      <c r="O79" s="121">
        <f>IF($C$4="Attiecināmās izmaksas",IF('3a+c+n'!$Q79="A",'3a+c+n'!O79,0),0)</f>
        <v>0</v>
      </c>
      <c r="P79" s="122">
        <f>IF($C$4="Attiecināmās izmaksas",IF('3a+c+n'!$Q79="A",'3a+c+n'!P79,0),0)</f>
        <v>0</v>
      </c>
    </row>
    <row r="80" spans="1:16" x14ac:dyDescent="0.2">
      <c r="A80" s="53">
        <f>IF(P80=0,0,IF(COUNTBLANK(P80)=1,0,COUNTA($P$14:P80)))</f>
        <v>0</v>
      </c>
      <c r="B80" s="24">
        <f>IF($C$4="Attiecināmās izmaksas",IF('3a+c+n'!$Q80="A",'3a+c+n'!B80,0),0)</f>
        <v>0</v>
      </c>
      <c r="C80" s="24">
        <f>IF($C$4="Attiecināmās izmaksas",IF('3a+c+n'!$Q80="A",'3a+c+n'!C80,0),0)</f>
        <v>0</v>
      </c>
      <c r="D80" s="24">
        <f>IF($C$4="Attiecināmās izmaksas",IF('3a+c+n'!$Q80="A",'3a+c+n'!D80,0),0)</f>
        <v>0</v>
      </c>
      <c r="E80" s="47"/>
      <c r="F80" s="68"/>
      <c r="G80" s="121"/>
      <c r="H80" s="121">
        <f>IF($C$4="Attiecināmās izmaksas",IF('3a+c+n'!$Q80="A",'3a+c+n'!H80,0),0)</f>
        <v>0</v>
      </c>
      <c r="I80" s="121"/>
      <c r="J80" s="121"/>
      <c r="K80" s="122">
        <f>IF($C$4="Attiecināmās izmaksas",IF('3a+c+n'!$Q80="A",'3a+c+n'!K80,0),0)</f>
        <v>0</v>
      </c>
      <c r="L80" s="68">
        <f>IF($C$4="Attiecināmās izmaksas",IF('3a+c+n'!$Q80="A",'3a+c+n'!L80,0),0)</f>
        <v>0</v>
      </c>
      <c r="M80" s="121">
        <f>IF($C$4="Attiecināmās izmaksas",IF('3a+c+n'!$Q80="A",'3a+c+n'!M80,0),0)</f>
        <v>0</v>
      </c>
      <c r="N80" s="121">
        <f>IF($C$4="Attiecināmās izmaksas",IF('3a+c+n'!$Q80="A",'3a+c+n'!N80,0),0)</f>
        <v>0</v>
      </c>
      <c r="O80" s="121">
        <f>IF($C$4="Attiecināmās izmaksas",IF('3a+c+n'!$Q80="A",'3a+c+n'!O80,0),0)</f>
        <v>0</v>
      </c>
      <c r="P80" s="122">
        <f>IF($C$4="Attiecināmās izmaksas",IF('3a+c+n'!$Q80="A",'3a+c+n'!P80,0),0)</f>
        <v>0</v>
      </c>
    </row>
    <row r="81" spans="1:16" x14ac:dyDescent="0.2">
      <c r="A81" s="53">
        <f>IF(P81=0,0,IF(COUNTBLANK(P81)=1,0,COUNTA($P$14:P81)))</f>
        <v>0</v>
      </c>
      <c r="B81" s="24">
        <f>IF($C$4="Attiecināmās izmaksas",IF('3a+c+n'!$Q81="A",'3a+c+n'!B81,0),0)</f>
        <v>0</v>
      </c>
      <c r="C81" s="24">
        <f>IF($C$4="Attiecināmās izmaksas",IF('3a+c+n'!$Q81="A",'3a+c+n'!C81,0),0)</f>
        <v>0</v>
      </c>
      <c r="D81" s="24">
        <f>IF($C$4="Attiecināmās izmaksas",IF('3a+c+n'!$Q81="A",'3a+c+n'!D81,0),0)</f>
        <v>0</v>
      </c>
      <c r="E81" s="47"/>
      <c r="F81" s="68"/>
      <c r="G81" s="121"/>
      <c r="H81" s="121">
        <f>IF($C$4="Attiecināmās izmaksas",IF('3a+c+n'!$Q81="A",'3a+c+n'!H81,0),0)</f>
        <v>0</v>
      </c>
      <c r="I81" s="121"/>
      <c r="J81" s="121"/>
      <c r="K81" s="122">
        <f>IF($C$4="Attiecināmās izmaksas",IF('3a+c+n'!$Q81="A",'3a+c+n'!K81,0),0)</f>
        <v>0</v>
      </c>
      <c r="L81" s="68">
        <f>IF($C$4="Attiecināmās izmaksas",IF('3a+c+n'!$Q81="A",'3a+c+n'!L81,0),0)</f>
        <v>0</v>
      </c>
      <c r="M81" s="121">
        <f>IF($C$4="Attiecināmās izmaksas",IF('3a+c+n'!$Q81="A",'3a+c+n'!M81,0),0)</f>
        <v>0</v>
      </c>
      <c r="N81" s="121">
        <f>IF($C$4="Attiecināmās izmaksas",IF('3a+c+n'!$Q81="A",'3a+c+n'!N81,0),0)</f>
        <v>0</v>
      </c>
      <c r="O81" s="121">
        <f>IF($C$4="Attiecināmās izmaksas",IF('3a+c+n'!$Q81="A",'3a+c+n'!O81,0),0)</f>
        <v>0</v>
      </c>
      <c r="P81" s="122">
        <f>IF($C$4="Attiecināmās izmaksas",IF('3a+c+n'!$Q81="A",'3a+c+n'!P81,0),0)</f>
        <v>0</v>
      </c>
    </row>
    <row r="82" spans="1:16" x14ac:dyDescent="0.2">
      <c r="A82" s="53">
        <f>IF(P82=0,0,IF(COUNTBLANK(P82)=1,0,COUNTA($P$14:P82)))</f>
        <v>0</v>
      </c>
      <c r="B82" s="24">
        <f>IF($C$4="Attiecināmās izmaksas",IF('3a+c+n'!$Q82="A",'3a+c+n'!B82,0),0)</f>
        <v>0</v>
      </c>
      <c r="C82" s="24">
        <f>IF($C$4="Attiecināmās izmaksas",IF('3a+c+n'!$Q82="A",'3a+c+n'!C82,0),0)</f>
        <v>0</v>
      </c>
      <c r="D82" s="24">
        <f>IF($C$4="Attiecināmās izmaksas",IF('3a+c+n'!$Q82="A",'3a+c+n'!D82,0),0)</f>
        <v>0</v>
      </c>
      <c r="E82" s="47"/>
      <c r="F82" s="68"/>
      <c r="G82" s="121"/>
      <c r="H82" s="121">
        <f>IF($C$4="Attiecināmās izmaksas",IF('3a+c+n'!$Q82="A",'3a+c+n'!H82,0),0)</f>
        <v>0</v>
      </c>
      <c r="I82" s="121"/>
      <c r="J82" s="121"/>
      <c r="K82" s="122">
        <f>IF($C$4="Attiecināmās izmaksas",IF('3a+c+n'!$Q82="A",'3a+c+n'!K82,0),0)</f>
        <v>0</v>
      </c>
      <c r="L82" s="68">
        <f>IF($C$4="Attiecināmās izmaksas",IF('3a+c+n'!$Q82="A",'3a+c+n'!L82,0),0)</f>
        <v>0</v>
      </c>
      <c r="M82" s="121">
        <f>IF($C$4="Attiecināmās izmaksas",IF('3a+c+n'!$Q82="A",'3a+c+n'!M82,0),0)</f>
        <v>0</v>
      </c>
      <c r="N82" s="121">
        <f>IF($C$4="Attiecināmās izmaksas",IF('3a+c+n'!$Q82="A",'3a+c+n'!N82,0),0)</f>
        <v>0</v>
      </c>
      <c r="O82" s="121">
        <f>IF($C$4="Attiecināmās izmaksas",IF('3a+c+n'!$Q82="A",'3a+c+n'!O82,0),0)</f>
        <v>0</v>
      </c>
      <c r="P82" s="122">
        <f>IF($C$4="Attiecināmās izmaksas",IF('3a+c+n'!$Q82="A",'3a+c+n'!P82,0),0)</f>
        <v>0</v>
      </c>
    </row>
    <row r="83" spans="1:16" x14ac:dyDescent="0.2">
      <c r="A83" s="53">
        <f>IF(P83=0,0,IF(COUNTBLANK(P83)=1,0,COUNTA($P$14:P83)))</f>
        <v>0</v>
      </c>
      <c r="B83" s="24">
        <f>IF($C$4="Attiecināmās izmaksas",IF('3a+c+n'!$Q83="A",'3a+c+n'!B83,0),0)</f>
        <v>0</v>
      </c>
      <c r="C83" s="24">
        <f>IF($C$4="Attiecināmās izmaksas",IF('3a+c+n'!$Q83="A",'3a+c+n'!C83,0),0)</f>
        <v>0</v>
      </c>
      <c r="D83" s="24">
        <f>IF($C$4="Attiecināmās izmaksas",IF('3a+c+n'!$Q83="A",'3a+c+n'!D83,0),0)</f>
        <v>0</v>
      </c>
      <c r="E83" s="47"/>
      <c r="F83" s="68"/>
      <c r="G83" s="121"/>
      <c r="H83" s="121">
        <f>IF($C$4="Attiecināmās izmaksas",IF('3a+c+n'!$Q83="A",'3a+c+n'!H83,0),0)</f>
        <v>0</v>
      </c>
      <c r="I83" s="121"/>
      <c r="J83" s="121"/>
      <c r="K83" s="122">
        <f>IF($C$4="Attiecināmās izmaksas",IF('3a+c+n'!$Q83="A",'3a+c+n'!K83,0),0)</f>
        <v>0</v>
      </c>
      <c r="L83" s="68">
        <f>IF($C$4="Attiecināmās izmaksas",IF('3a+c+n'!$Q83="A",'3a+c+n'!L83,0),0)</f>
        <v>0</v>
      </c>
      <c r="M83" s="121">
        <f>IF($C$4="Attiecināmās izmaksas",IF('3a+c+n'!$Q83="A",'3a+c+n'!M83,0),0)</f>
        <v>0</v>
      </c>
      <c r="N83" s="121">
        <f>IF($C$4="Attiecināmās izmaksas",IF('3a+c+n'!$Q83="A",'3a+c+n'!N83,0),0)</f>
        <v>0</v>
      </c>
      <c r="O83" s="121">
        <f>IF($C$4="Attiecināmās izmaksas",IF('3a+c+n'!$Q83="A",'3a+c+n'!O83,0),0)</f>
        <v>0</v>
      </c>
      <c r="P83" s="122">
        <f>IF($C$4="Attiecināmās izmaksas",IF('3a+c+n'!$Q83="A",'3a+c+n'!P83,0),0)</f>
        <v>0</v>
      </c>
    </row>
    <row r="84" spans="1:16" x14ac:dyDescent="0.2">
      <c r="A84" s="53">
        <f>IF(P84=0,0,IF(COUNTBLANK(P84)=1,0,COUNTA($P$14:P84)))</f>
        <v>0</v>
      </c>
      <c r="B84" s="24">
        <f>IF($C$4="Attiecināmās izmaksas",IF('3a+c+n'!$Q84="A",'3a+c+n'!B84,0),0)</f>
        <v>0</v>
      </c>
      <c r="C84" s="24">
        <f>IF($C$4="Attiecināmās izmaksas",IF('3a+c+n'!$Q84="A",'3a+c+n'!C84,0),0)</f>
        <v>0</v>
      </c>
      <c r="D84" s="24">
        <f>IF($C$4="Attiecināmās izmaksas",IF('3a+c+n'!$Q84="A",'3a+c+n'!D84,0),0)</f>
        <v>0</v>
      </c>
      <c r="E84" s="47"/>
      <c r="F84" s="68"/>
      <c r="G84" s="121"/>
      <c r="H84" s="121">
        <f>IF($C$4="Attiecināmās izmaksas",IF('3a+c+n'!$Q84="A",'3a+c+n'!H84,0),0)</f>
        <v>0</v>
      </c>
      <c r="I84" s="121"/>
      <c r="J84" s="121"/>
      <c r="K84" s="122">
        <f>IF($C$4="Attiecināmās izmaksas",IF('3a+c+n'!$Q84="A",'3a+c+n'!K84,0),0)</f>
        <v>0</v>
      </c>
      <c r="L84" s="68">
        <f>IF($C$4="Attiecināmās izmaksas",IF('3a+c+n'!$Q84="A",'3a+c+n'!L84,0),0)</f>
        <v>0</v>
      </c>
      <c r="M84" s="121">
        <f>IF($C$4="Attiecināmās izmaksas",IF('3a+c+n'!$Q84="A",'3a+c+n'!M84,0),0)</f>
        <v>0</v>
      </c>
      <c r="N84" s="121">
        <f>IF($C$4="Attiecināmās izmaksas",IF('3a+c+n'!$Q84="A",'3a+c+n'!N84,0),0)</f>
        <v>0</v>
      </c>
      <c r="O84" s="121">
        <f>IF($C$4="Attiecināmās izmaksas",IF('3a+c+n'!$Q84="A",'3a+c+n'!O84,0),0)</f>
        <v>0</v>
      </c>
      <c r="P84" s="122">
        <f>IF($C$4="Attiecināmās izmaksas",IF('3a+c+n'!$Q84="A",'3a+c+n'!P84,0),0)</f>
        <v>0</v>
      </c>
    </row>
    <row r="85" spans="1:16" x14ac:dyDescent="0.2">
      <c r="A85" s="53">
        <f>IF(P85=0,0,IF(COUNTBLANK(P85)=1,0,COUNTA($P$14:P85)))</f>
        <v>0</v>
      </c>
      <c r="B85" s="24">
        <f>IF($C$4="Attiecināmās izmaksas",IF('3a+c+n'!$Q85="A",'3a+c+n'!B85,0),0)</f>
        <v>0</v>
      </c>
      <c r="C85" s="24">
        <f>IF($C$4="Attiecināmās izmaksas",IF('3a+c+n'!$Q85="A",'3a+c+n'!C85,0),0)</f>
        <v>0</v>
      </c>
      <c r="D85" s="24">
        <f>IF($C$4="Attiecināmās izmaksas",IF('3a+c+n'!$Q85="A",'3a+c+n'!D85,0),0)</f>
        <v>0</v>
      </c>
      <c r="E85" s="47"/>
      <c r="F85" s="68"/>
      <c r="G85" s="121"/>
      <c r="H85" s="121">
        <f>IF($C$4="Attiecināmās izmaksas",IF('3a+c+n'!$Q85="A",'3a+c+n'!H85,0),0)</f>
        <v>0</v>
      </c>
      <c r="I85" s="121"/>
      <c r="J85" s="121"/>
      <c r="K85" s="122">
        <f>IF($C$4="Attiecināmās izmaksas",IF('3a+c+n'!$Q85="A",'3a+c+n'!K85,0),0)</f>
        <v>0</v>
      </c>
      <c r="L85" s="68">
        <f>IF($C$4="Attiecināmās izmaksas",IF('3a+c+n'!$Q85="A",'3a+c+n'!L85,0),0)</f>
        <v>0</v>
      </c>
      <c r="M85" s="121">
        <f>IF($C$4="Attiecināmās izmaksas",IF('3a+c+n'!$Q85="A",'3a+c+n'!M85,0),0)</f>
        <v>0</v>
      </c>
      <c r="N85" s="121">
        <f>IF($C$4="Attiecināmās izmaksas",IF('3a+c+n'!$Q85="A",'3a+c+n'!N85,0),0)</f>
        <v>0</v>
      </c>
      <c r="O85" s="121">
        <f>IF($C$4="Attiecināmās izmaksas",IF('3a+c+n'!$Q85="A",'3a+c+n'!O85,0),0)</f>
        <v>0</v>
      </c>
      <c r="P85" s="122">
        <f>IF($C$4="Attiecināmās izmaksas",IF('3a+c+n'!$Q85="A",'3a+c+n'!P85,0),0)</f>
        <v>0</v>
      </c>
    </row>
    <row r="86" spans="1:16" x14ac:dyDescent="0.2">
      <c r="A86" s="53">
        <f>IF(P86=0,0,IF(COUNTBLANK(P86)=1,0,COUNTA($P$14:P86)))</f>
        <v>0</v>
      </c>
      <c r="B86" s="24">
        <f>IF($C$4="Attiecināmās izmaksas",IF('3a+c+n'!$Q86="A",'3a+c+n'!B86,0),0)</f>
        <v>0</v>
      </c>
      <c r="C86" s="24">
        <f>IF($C$4="Attiecināmās izmaksas",IF('3a+c+n'!$Q86="A",'3a+c+n'!C86,0),0)</f>
        <v>0</v>
      </c>
      <c r="D86" s="24">
        <f>IF($C$4="Attiecināmās izmaksas",IF('3a+c+n'!$Q86="A",'3a+c+n'!D86,0),0)</f>
        <v>0</v>
      </c>
      <c r="E86" s="47"/>
      <c r="F86" s="68"/>
      <c r="G86" s="121"/>
      <c r="H86" s="121">
        <f>IF($C$4="Attiecināmās izmaksas",IF('3a+c+n'!$Q86="A",'3a+c+n'!H86,0),0)</f>
        <v>0</v>
      </c>
      <c r="I86" s="121"/>
      <c r="J86" s="121"/>
      <c r="K86" s="122">
        <f>IF($C$4="Attiecināmās izmaksas",IF('3a+c+n'!$Q86="A",'3a+c+n'!K86,0),0)</f>
        <v>0</v>
      </c>
      <c r="L86" s="68">
        <f>IF($C$4="Attiecināmās izmaksas",IF('3a+c+n'!$Q86="A",'3a+c+n'!L86,0),0)</f>
        <v>0</v>
      </c>
      <c r="M86" s="121">
        <f>IF($C$4="Attiecināmās izmaksas",IF('3a+c+n'!$Q86="A",'3a+c+n'!M86,0),0)</f>
        <v>0</v>
      </c>
      <c r="N86" s="121">
        <f>IF($C$4="Attiecināmās izmaksas",IF('3a+c+n'!$Q86="A",'3a+c+n'!N86,0),0)</f>
        <v>0</v>
      </c>
      <c r="O86" s="121">
        <f>IF($C$4="Attiecināmās izmaksas",IF('3a+c+n'!$Q86="A",'3a+c+n'!O86,0),0)</f>
        <v>0</v>
      </c>
      <c r="P86" s="122">
        <f>IF($C$4="Attiecināmās izmaksas",IF('3a+c+n'!$Q86="A",'3a+c+n'!P86,0),0)</f>
        <v>0</v>
      </c>
    </row>
    <row r="87" spans="1:16" ht="12" customHeight="1" thickBot="1" x14ac:dyDescent="0.25">
      <c r="A87" s="320" t="s">
        <v>62</v>
      </c>
      <c r="B87" s="321"/>
      <c r="C87" s="321"/>
      <c r="D87" s="321"/>
      <c r="E87" s="321"/>
      <c r="F87" s="321"/>
      <c r="G87" s="321"/>
      <c r="H87" s="321"/>
      <c r="I87" s="321"/>
      <c r="J87" s="321"/>
      <c r="K87" s="322"/>
      <c r="L87" s="132">
        <f>SUM(L14:L86)</f>
        <v>0</v>
      </c>
      <c r="M87" s="133">
        <f>SUM(M14:M86)</f>
        <v>0</v>
      </c>
      <c r="N87" s="133">
        <f>SUM(N14:N86)</f>
        <v>0</v>
      </c>
      <c r="O87" s="133">
        <f>SUM(O14:O86)</f>
        <v>0</v>
      </c>
      <c r="P87" s="134">
        <f>SUM(P14:P86)</f>
        <v>0</v>
      </c>
    </row>
    <row r="88" spans="1:16" x14ac:dyDescent="0.2">
      <c r="A88" s="16"/>
      <c r="B88" s="16"/>
      <c r="C88" s="16"/>
      <c r="D88" s="16"/>
      <c r="E88" s="16"/>
      <c r="F88" s="16"/>
      <c r="G88" s="16"/>
      <c r="H88" s="16"/>
      <c r="I88" s="16"/>
      <c r="J88" s="16"/>
      <c r="K88" s="16"/>
      <c r="L88" s="16"/>
      <c r="M88" s="16"/>
      <c r="N88" s="16"/>
      <c r="O88" s="16"/>
      <c r="P88" s="16"/>
    </row>
    <row r="89" spans="1:16" x14ac:dyDescent="0.2">
      <c r="A89" s="16"/>
      <c r="B89" s="16"/>
      <c r="C89" s="16"/>
      <c r="D89" s="16"/>
      <c r="E89" s="16"/>
      <c r="F89" s="16"/>
      <c r="G89" s="16"/>
      <c r="H89" s="16"/>
      <c r="I89" s="16"/>
      <c r="J89" s="16"/>
      <c r="K89" s="16"/>
      <c r="L89" s="16"/>
      <c r="M89" s="16"/>
      <c r="N89" s="16"/>
      <c r="O89" s="16"/>
      <c r="P89" s="16"/>
    </row>
    <row r="90" spans="1:16" x14ac:dyDescent="0.2">
      <c r="A90" s="1" t="s">
        <v>14</v>
      </c>
      <c r="B90" s="16"/>
      <c r="C90" s="323" t="str">
        <f>'Kops n'!C35:H35</f>
        <v>Gundega Ābelīte 03.06.2024</v>
      </c>
      <c r="D90" s="323"/>
      <c r="E90" s="323"/>
      <c r="F90" s="323"/>
      <c r="G90" s="323"/>
      <c r="H90" s="323"/>
      <c r="I90" s="16"/>
      <c r="J90" s="16"/>
      <c r="K90" s="16"/>
      <c r="L90" s="16"/>
      <c r="M90" s="16"/>
      <c r="N90" s="16"/>
      <c r="O90" s="16"/>
      <c r="P90" s="16"/>
    </row>
    <row r="91" spans="1:16" x14ac:dyDescent="0.2">
      <c r="A91" s="16"/>
      <c r="B91" s="16"/>
      <c r="C91" s="249" t="s">
        <v>15</v>
      </c>
      <c r="D91" s="249"/>
      <c r="E91" s="249"/>
      <c r="F91" s="249"/>
      <c r="G91" s="249"/>
      <c r="H91" s="249"/>
      <c r="I91" s="16"/>
      <c r="J91" s="16"/>
      <c r="K91" s="16"/>
      <c r="L91" s="16"/>
      <c r="M91" s="16"/>
      <c r="N91" s="16"/>
      <c r="O91" s="16"/>
      <c r="P91" s="16"/>
    </row>
    <row r="92" spans="1:16" x14ac:dyDescent="0.2">
      <c r="A92" s="16"/>
      <c r="B92" s="16"/>
      <c r="C92" s="16"/>
      <c r="D92" s="16"/>
      <c r="E92" s="16"/>
      <c r="F92" s="16"/>
      <c r="G92" s="16"/>
      <c r="H92" s="16"/>
      <c r="I92" s="16"/>
      <c r="J92" s="16"/>
      <c r="K92" s="16"/>
      <c r="L92" s="16"/>
      <c r="M92" s="16"/>
      <c r="N92" s="16"/>
      <c r="O92" s="16"/>
      <c r="P92" s="16"/>
    </row>
    <row r="93" spans="1:16" x14ac:dyDescent="0.2">
      <c r="A93" s="268" t="str">
        <f>'Kops n'!A38:D38</f>
        <v>Tāme sastādīta 2024. gada 3. jūnijā</v>
      </c>
      <c r="B93" s="269"/>
      <c r="C93" s="269"/>
      <c r="D93" s="269"/>
      <c r="E93" s="16"/>
      <c r="F93" s="16"/>
      <c r="G93" s="16"/>
      <c r="H93" s="16"/>
      <c r="I93" s="16"/>
      <c r="J93" s="16"/>
      <c r="K93" s="16"/>
      <c r="L93" s="16"/>
      <c r="M93" s="16"/>
      <c r="N93" s="16"/>
      <c r="O93" s="16"/>
      <c r="P93" s="16"/>
    </row>
    <row r="94" spans="1:16" x14ac:dyDescent="0.2">
      <c r="A94" s="16"/>
      <c r="B94" s="16"/>
      <c r="C94" s="16"/>
      <c r="D94" s="16"/>
      <c r="E94" s="16"/>
      <c r="F94" s="16"/>
      <c r="G94" s="16"/>
      <c r="H94" s="16"/>
      <c r="I94" s="16"/>
      <c r="J94" s="16"/>
      <c r="K94" s="16"/>
      <c r="L94" s="16"/>
      <c r="M94" s="16"/>
      <c r="N94" s="16"/>
      <c r="O94" s="16"/>
      <c r="P94" s="16"/>
    </row>
    <row r="95" spans="1:16" x14ac:dyDescent="0.2">
      <c r="A95" s="1" t="s">
        <v>41</v>
      </c>
      <c r="B95" s="16"/>
      <c r="C95" s="323" t="str">
        <f>'Kops n'!C40:H40</f>
        <v>Gundega Ābelīte 03.06.2024</v>
      </c>
      <c r="D95" s="323"/>
      <c r="E95" s="323"/>
      <c r="F95" s="323"/>
      <c r="G95" s="323"/>
      <c r="H95" s="323"/>
      <c r="I95" s="16"/>
      <c r="J95" s="16"/>
      <c r="K95" s="16"/>
      <c r="L95" s="16"/>
      <c r="M95" s="16"/>
      <c r="N95" s="16"/>
      <c r="O95" s="16"/>
      <c r="P95" s="16"/>
    </row>
    <row r="96" spans="1:16" x14ac:dyDescent="0.2">
      <c r="A96" s="16"/>
      <c r="B96" s="16"/>
      <c r="C96" s="249" t="s">
        <v>15</v>
      </c>
      <c r="D96" s="249"/>
      <c r="E96" s="249"/>
      <c r="F96" s="249"/>
      <c r="G96" s="249"/>
      <c r="H96" s="249"/>
      <c r="I96" s="16"/>
      <c r="J96" s="16"/>
      <c r="K96" s="16"/>
      <c r="L96" s="16"/>
      <c r="M96" s="16"/>
      <c r="N96" s="16"/>
      <c r="O96" s="16"/>
      <c r="P96" s="16"/>
    </row>
    <row r="97" spans="1:16" x14ac:dyDescent="0.2">
      <c r="A97" s="16"/>
      <c r="B97" s="16"/>
      <c r="C97" s="16"/>
      <c r="D97" s="16"/>
      <c r="E97" s="16"/>
      <c r="F97" s="16"/>
      <c r="G97" s="16"/>
      <c r="H97" s="16"/>
      <c r="I97" s="16"/>
      <c r="J97" s="16"/>
      <c r="K97" s="16"/>
      <c r="L97" s="16"/>
      <c r="M97" s="16"/>
      <c r="N97" s="16"/>
      <c r="O97" s="16"/>
      <c r="P97" s="16"/>
    </row>
    <row r="98" spans="1:16" x14ac:dyDescent="0.2">
      <c r="A98" s="80" t="s">
        <v>16</v>
      </c>
      <c r="B98" s="43"/>
      <c r="C98" s="87" t="str">
        <f>'Kops n'!C43</f>
        <v>1-00180</v>
      </c>
      <c r="D98" s="43"/>
      <c r="E98" s="16"/>
      <c r="F98" s="16"/>
      <c r="G98" s="16"/>
      <c r="H98" s="16"/>
      <c r="I98" s="16"/>
      <c r="J98" s="16"/>
      <c r="K98" s="16"/>
      <c r="L98" s="16"/>
      <c r="M98" s="16"/>
      <c r="N98" s="16"/>
      <c r="O98" s="16"/>
      <c r="P98" s="16"/>
    </row>
    <row r="99" spans="1:16" x14ac:dyDescent="0.2">
      <c r="A99" s="16"/>
      <c r="B99" s="16"/>
      <c r="C99" s="16"/>
      <c r="D99" s="16"/>
      <c r="E99" s="16"/>
      <c r="F99" s="16"/>
      <c r="G99" s="16"/>
      <c r="H99" s="16"/>
      <c r="I99" s="16"/>
      <c r="J99" s="16"/>
      <c r="K99" s="16"/>
      <c r="L99" s="16"/>
      <c r="M99" s="16"/>
      <c r="N99" s="16"/>
      <c r="O99" s="16"/>
      <c r="P99" s="16"/>
    </row>
  </sheetData>
  <mergeCells count="23">
    <mergeCell ref="C2:I2"/>
    <mergeCell ref="C3:I3"/>
    <mergeCell ref="C4:I4"/>
    <mergeCell ref="D5:L5"/>
    <mergeCell ref="D6:L6"/>
    <mergeCell ref="D8:L8"/>
    <mergeCell ref="A9:F9"/>
    <mergeCell ref="J9:M9"/>
    <mergeCell ref="N9:O9"/>
    <mergeCell ref="D7:L7"/>
    <mergeCell ref="C96:H96"/>
    <mergeCell ref="L12:P12"/>
    <mergeCell ref="A87:K87"/>
    <mergeCell ref="C90:H90"/>
    <mergeCell ref="C91:H91"/>
    <mergeCell ref="A93:D93"/>
    <mergeCell ref="C95:H95"/>
    <mergeCell ref="A12:A13"/>
    <mergeCell ref="B12:B13"/>
    <mergeCell ref="C12:C13"/>
    <mergeCell ref="D12:D13"/>
    <mergeCell ref="E12:E13"/>
    <mergeCell ref="F12:K12"/>
  </mergeCells>
  <conditionalFormatting sqref="A87:K87">
    <cfRule type="containsText" dxfId="237" priority="3" operator="containsText" text="Tiešās izmaksas kopā, t. sk. darba devēja sociālais nodoklis __.__% ">
      <formula>NOT(ISERROR(SEARCH("Tiešās izmaksas kopā, t. sk. darba devēja sociālais nodoklis __.__% ",A87)))</formula>
    </cfRule>
  </conditionalFormatting>
  <conditionalFormatting sqref="A14:P86">
    <cfRule type="cellIs" dxfId="236" priority="1" operator="equal">
      <formula>0</formula>
    </cfRule>
  </conditionalFormatting>
  <conditionalFormatting sqref="C2:I2 D5:L8 N9:O9 L87:P87 C90:H90 C95:H95 C98">
    <cfRule type="cellIs" dxfId="235"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99"/>
  <sheetViews>
    <sheetView workbookViewId="0">
      <selection activeCell="J51" sqref="J5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'3a+c+n'!D1</f>
        <v>3</v>
      </c>
      <c r="E1" s="22"/>
      <c r="F1" s="22"/>
      <c r="G1" s="22"/>
      <c r="H1" s="22"/>
      <c r="I1" s="22"/>
      <c r="J1" s="22"/>
      <c r="N1" s="26"/>
      <c r="O1" s="27"/>
      <c r="P1" s="28"/>
    </row>
    <row r="2" spans="1:16" x14ac:dyDescent="0.2">
      <c r="A2" s="29"/>
      <c r="B2" s="29"/>
      <c r="C2" s="335" t="str">
        <f>'3a+c+n'!C2:I2</f>
        <v>Fasādes</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'3a+c+n'!A9</f>
        <v>Tāme sastādīta  2024. gada tirgus cenās, pamatojoties uz AR daļas rasējumiem</v>
      </c>
      <c r="B9" s="332"/>
      <c r="C9" s="332"/>
      <c r="D9" s="332"/>
      <c r="E9" s="332"/>
      <c r="F9" s="332"/>
      <c r="G9" s="31"/>
      <c r="H9" s="31"/>
      <c r="I9" s="31"/>
      <c r="J9" s="333" t="s">
        <v>45</v>
      </c>
      <c r="K9" s="333"/>
      <c r="L9" s="333"/>
      <c r="M9" s="333"/>
      <c r="N9" s="334">
        <f>P87</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izmaksas",IF('3a+c+n'!$Q14="C",'3a+c+n'!B14,0))</f>
        <v>0</v>
      </c>
      <c r="C14" s="23">
        <f>IF($C$4="citu pasākumu izmaksas",IF('3a+c+n'!$Q14="C",'3a+c+n'!C14,0))</f>
        <v>0</v>
      </c>
      <c r="D14" s="23">
        <f>IF($C$4="citu pasākumu izmaksas",IF('3a+c+n'!$Q14="C",'3a+c+n'!D14,0))</f>
        <v>0</v>
      </c>
      <c r="E14" s="46"/>
      <c r="F14" s="66"/>
      <c r="G14" s="119"/>
      <c r="H14" s="119">
        <f>IF($C$4="citu pasākumu izmaksas",IF('3a+c+n'!$Q14="C",'3a+c+n'!H14,0))</f>
        <v>0</v>
      </c>
      <c r="I14" s="119"/>
      <c r="J14" s="119"/>
      <c r="K14" s="120">
        <f>IF($C$4="citu pasākumu izmaksas",IF('3a+c+n'!$Q14="C",'3a+c+n'!K14,0))</f>
        <v>0</v>
      </c>
      <c r="L14" s="83">
        <f>IF($C$4="citu pasākumu izmaksas",IF('3a+c+n'!$Q14="C",'3a+c+n'!L14,0))</f>
        <v>0</v>
      </c>
      <c r="M14" s="119">
        <f>IF($C$4="citu pasākumu izmaksas",IF('3a+c+n'!$Q14="C",'3a+c+n'!M14,0))</f>
        <v>0</v>
      </c>
      <c r="N14" s="119">
        <f>IF($C$4="citu pasākumu izmaksas",IF('3a+c+n'!$Q14="C",'3a+c+n'!N14,0))</f>
        <v>0</v>
      </c>
      <c r="O14" s="119">
        <f>IF($C$4="citu pasākumu izmaksas",IF('3a+c+n'!$Q14="C",'3a+c+n'!O14,0))</f>
        <v>0</v>
      </c>
      <c r="P14" s="120">
        <f>IF($C$4="citu pasākumu izmaksas",IF('3a+c+n'!$Q14="C",'3a+c+n'!P14,0))</f>
        <v>0</v>
      </c>
    </row>
    <row r="15" spans="1:16" x14ac:dyDescent="0.2">
      <c r="A15" s="53">
        <f>IF(P15=0,0,IF(COUNTBLANK(P15)=1,0,COUNTA($P$14:P15)))</f>
        <v>0</v>
      </c>
      <c r="B15" s="24">
        <f>IF($C$4="citu pasākumu izmaksas",IF('3a+c+n'!$Q15="C",'3a+c+n'!B15,0))</f>
        <v>0</v>
      </c>
      <c r="C15" s="24">
        <f>IF($C$4="citu pasākumu izmaksas",IF('3a+c+n'!$Q15="C",'3a+c+n'!C15,0))</f>
        <v>0</v>
      </c>
      <c r="D15" s="24">
        <f>IF($C$4="citu pasākumu izmaksas",IF('3a+c+n'!$Q15="C",'3a+c+n'!D15,0))</f>
        <v>0</v>
      </c>
      <c r="E15" s="47"/>
      <c r="F15" s="68"/>
      <c r="G15" s="121"/>
      <c r="H15" s="121">
        <f>IF($C$4="citu pasākumu izmaksas",IF('3a+c+n'!$Q15="C",'3a+c+n'!H15,0))</f>
        <v>0</v>
      </c>
      <c r="I15" s="121"/>
      <c r="J15" s="121"/>
      <c r="K15" s="122">
        <f>IF($C$4="citu pasākumu izmaksas",IF('3a+c+n'!$Q15="C",'3a+c+n'!K15,0))</f>
        <v>0</v>
      </c>
      <c r="L15" s="84">
        <f>IF($C$4="citu pasākumu izmaksas",IF('3a+c+n'!$Q15="C",'3a+c+n'!L15,0))</f>
        <v>0</v>
      </c>
      <c r="M15" s="121">
        <f>IF($C$4="citu pasākumu izmaksas",IF('3a+c+n'!$Q15="C",'3a+c+n'!M15,0))</f>
        <v>0</v>
      </c>
      <c r="N15" s="121">
        <f>IF($C$4="citu pasākumu izmaksas",IF('3a+c+n'!$Q15="C",'3a+c+n'!N15,0))</f>
        <v>0</v>
      </c>
      <c r="O15" s="121">
        <f>IF($C$4="citu pasākumu izmaksas",IF('3a+c+n'!$Q15="C",'3a+c+n'!O15,0))</f>
        <v>0</v>
      </c>
      <c r="P15" s="122">
        <f>IF($C$4="citu pasākumu izmaksas",IF('3a+c+n'!$Q15="C",'3a+c+n'!P15,0))</f>
        <v>0</v>
      </c>
    </row>
    <row r="16" spans="1:16" x14ac:dyDescent="0.2">
      <c r="A16" s="53">
        <f>IF(P16=0,0,IF(COUNTBLANK(P16)=1,0,COUNTA($P$14:P16)))</f>
        <v>0</v>
      </c>
      <c r="B16" s="24">
        <f>IF($C$4="citu pasākumu izmaksas",IF('3a+c+n'!$Q16="C",'3a+c+n'!B16,0))</f>
        <v>0</v>
      </c>
      <c r="C16" s="24">
        <f>IF($C$4="citu pasākumu izmaksas",IF('3a+c+n'!$Q16="C",'3a+c+n'!C16,0))</f>
        <v>0</v>
      </c>
      <c r="D16" s="24">
        <f>IF($C$4="citu pasākumu izmaksas",IF('3a+c+n'!$Q16="C",'3a+c+n'!D16,0))</f>
        <v>0</v>
      </c>
      <c r="E16" s="47"/>
      <c r="F16" s="68"/>
      <c r="G16" s="121"/>
      <c r="H16" s="121">
        <f>IF($C$4="citu pasākumu izmaksas",IF('3a+c+n'!$Q16="C",'3a+c+n'!H16,0))</f>
        <v>0</v>
      </c>
      <c r="I16" s="121"/>
      <c r="J16" s="121"/>
      <c r="K16" s="122">
        <f>IF($C$4="citu pasākumu izmaksas",IF('3a+c+n'!$Q16="C",'3a+c+n'!K16,0))</f>
        <v>0</v>
      </c>
      <c r="L16" s="84">
        <f>IF($C$4="citu pasākumu izmaksas",IF('3a+c+n'!$Q16="C",'3a+c+n'!L16,0))</f>
        <v>0</v>
      </c>
      <c r="M16" s="121">
        <f>IF($C$4="citu pasākumu izmaksas",IF('3a+c+n'!$Q16="C",'3a+c+n'!M16,0))</f>
        <v>0</v>
      </c>
      <c r="N16" s="121">
        <f>IF($C$4="citu pasākumu izmaksas",IF('3a+c+n'!$Q16="C",'3a+c+n'!N16,0))</f>
        <v>0</v>
      </c>
      <c r="O16" s="121">
        <f>IF($C$4="citu pasākumu izmaksas",IF('3a+c+n'!$Q16="C",'3a+c+n'!O16,0))</f>
        <v>0</v>
      </c>
      <c r="P16" s="122">
        <f>IF($C$4="citu pasākumu izmaksas",IF('3a+c+n'!$Q16="C",'3a+c+n'!P16,0))</f>
        <v>0</v>
      </c>
    </row>
    <row r="17" spans="1:16" x14ac:dyDescent="0.2">
      <c r="A17" s="53">
        <f>IF(P17=0,0,IF(COUNTBLANK(P17)=1,0,COUNTA($P$14:P17)))</f>
        <v>0</v>
      </c>
      <c r="B17" s="24">
        <f>IF($C$4="citu pasākumu izmaksas",IF('3a+c+n'!$Q17="C",'3a+c+n'!B17,0))</f>
        <v>0</v>
      </c>
      <c r="C17" s="24">
        <f>IF($C$4="citu pasākumu izmaksas",IF('3a+c+n'!$Q17="C",'3a+c+n'!C17,0))</f>
        <v>0</v>
      </c>
      <c r="D17" s="24">
        <f>IF($C$4="citu pasākumu izmaksas",IF('3a+c+n'!$Q17="C",'3a+c+n'!D17,0))</f>
        <v>0</v>
      </c>
      <c r="E17" s="47"/>
      <c r="F17" s="68"/>
      <c r="G17" s="121"/>
      <c r="H17" s="121">
        <f>IF($C$4="citu pasākumu izmaksas",IF('3a+c+n'!$Q17="C",'3a+c+n'!H17,0))</f>
        <v>0</v>
      </c>
      <c r="I17" s="121"/>
      <c r="J17" s="121"/>
      <c r="K17" s="122">
        <f>IF($C$4="citu pasākumu izmaksas",IF('3a+c+n'!$Q17="C",'3a+c+n'!K17,0))</f>
        <v>0</v>
      </c>
      <c r="L17" s="84">
        <f>IF($C$4="citu pasākumu izmaksas",IF('3a+c+n'!$Q17="C",'3a+c+n'!L17,0))</f>
        <v>0</v>
      </c>
      <c r="M17" s="121">
        <f>IF($C$4="citu pasākumu izmaksas",IF('3a+c+n'!$Q17="C",'3a+c+n'!M17,0))</f>
        <v>0</v>
      </c>
      <c r="N17" s="121">
        <f>IF($C$4="citu pasākumu izmaksas",IF('3a+c+n'!$Q17="C",'3a+c+n'!N17,0))</f>
        <v>0</v>
      </c>
      <c r="O17" s="121">
        <f>IF($C$4="citu pasākumu izmaksas",IF('3a+c+n'!$Q17="C",'3a+c+n'!O17,0))</f>
        <v>0</v>
      </c>
      <c r="P17" s="122">
        <f>IF($C$4="citu pasākumu izmaksas",IF('3a+c+n'!$Q17="C",'3a+c+n'!P17,0))</f>
        <v>0</v>
      </c>
    </row>
    <row r="18" spans="1:16" x14ac:dyDescent="0.2">
      <c r="A18" s="53">
        <f>IF(P18=0,0,IF(COUNTBLANK(P18)=1,0,COUNTA($P$14:P18)))</f>
        <v>0</v>
      </c>
      <c r="B18" s="24">
        <f>IF($C$4="citu pasākumu izmaksas",IF('3a+c+n'!$Q18="C",'3a+c+n'!B18,0))</f>
        <v>0</v>
      </c>
      <c r="C18" s="24">
        <f>IF($C$4="citu pasākumu izmaksas",IF('3a+c+n'!$Q18="C",'3a+c+n'!C18,0))</f>
        <v>0</v>
      </c>
      <c r="D18" s="24">
        <f>IF($C$4="citu pasākumu izmaksas",IF('3a+c+n'!$Q18="C",'3a+c+n'!D18,0))</f>
        <v>0</v>
      </c>
      <c r="E18" s="47"/>
      <c r="F18" s="68"/>
      <c r="G18" s="121"/>
      <c r="H18" s="121">
        <f>IF($C$4="citu pasākumu izmaksas",IF('3a+c+n'!$Q18="C",'3a+c+n'!H18,0))</f>
        <v>0</v>
      </c>
      <c r="I18" s="121"/>
      <c r="J18" s="121"/>
      <c r="K18" s="122">
        <f>IF($C$4="citu pasākumu izmaksas",IF('3a+c+n'!$Q18="C",'3a+c+n'!K18,0))</f>
        <v>0</v>
      </c>
      <c r="L18" s="84">
        <f>IF($C$4="citu pasākumu izmaksas",IF('3a+c+n'!$Q18="C",'3a+c+n'!L18,0))</f>
        <v>0</v>
      </c>
      <c r="M18" s="121">
        <f>IF($C$4="citu pasākumu izmaksas",IF('3a+c+n'!$Q18="C",'3a+c+n'!M18,0))</f>
        <v>0</v>
      </c>
      <c r="N18" s="121">
        <f>IF($C$4="citu pasākumu izmaksas",IF('3a+c+n'!$Q18="C",'3a+c+n'!N18,0))</f>
        <v>0</v>
      </c>
      <c r="O18" s="121">
        <f>IF($C$4="citu pasākumu izmaksas",IF('3a+c+n'!$Q18="C",'3a+c+n'!O18,0))</f>
        <v>0</v>
      </c>
      <c r="P18" s="122">
        <f>IF($C$4="citu pasākumu izmaksas",IF('3a+c+n'!$Q18="C",'3a+c+n'!P18,0))</f>
        <v>0</v>
      </c>
    </row>
    <row r="19" spans="1:16" x14ac:dyDescent="0.2">
      <c r="A19" s="53">
        <f>IF(P19=0,0,IF(COUNTBLANK(P19)=1,0,COUNTA($P$14:P19)))</f>
        <v>0</v>
      </c>
      <c r="B19" s="24">
        <f>IF($C$4="citu pasākumu izmaksas",IF('3a+c+n'!$Q19="C",'3a+c+n'!B19,0))</f>
        <v>0</v>
      </c>
      <c r="C19" s="24">
        <f>IF($C$4="citu pasākumu izmaksas",IF('3a+c+n'!$Q19="C",'3a+c+n'!C19,0))</f>
        <v>0</v>
      </c>
      <c r="D19" s="24">
        <f>IF($C$4="citu pasākumu izmaksas",IF('3a+c+n'!$Q19="C",'3a+c+n'!D19,0))</f>
        <v>0</v>
      </c>
      <c r="E19" s="47"/>
      <c r="F19" s="68"/>
      <c r="G19" s="121"/>
      <c r="H19" s="121">
        <f>IF($C$4="citu pasākumu izmaksas",IF('3a+c+n'!$Q19="C",'3a+c+n'!H19,0))</f>
        <v>0</v>
      </c>
      <c r="I19" s="121"/>
      <c r="J19" s="121"/>
      <c r="K19" s="122">
        <f>IF($C$4="citu pasākumu izmaksas",IF('3a+c+n'!$Q19="C",'3a+c+n'!K19,0))</f>
        <v>0</v>
      </c>
      <c r="L19" s="84">
        <f>IF($C$4="citu pasākumu izmaksas",IF('3a+c+n'!$Q19="C",'3a+c+n'!L19,0))</f>
        <v>0</v>
      </c>
      <c r="M19" s="121">
        <f>IF($C$4="citu pasākumu izmaksas",IF('3a+c+n'!$Q19="C",'3a+c+n'!M19,0))</f>
        <v>0</v>
      </c>
      <c r="N19" s="121">
        <f>IF($C$4="citu pasākumu izmaksas",IF('3a+c+n'!$Q19="C",'3a+c+n'!N19,0))</f>
        <v>0</v>
      </c>
      <c r="O19" s="121">
        <f>IF($C$4="citu pasākumu izmaksas",IF('3a+c+n'!$Q19="C",'3a+c+n'!O19,0))</f>
        <v>0</v>
      </c>
      <c r="P19" s="122">
        <f>IF($C$4="citu pasākumu izmaksas",IF('3a+c+n'!$Q19="C",'3a+c+n'!P19,0))</f>
        <v>0</v>
      </c>
    </row>
    <row r="20" spans="1:16" x14ac:dyDescent="0.2">
      <c r="A20" s="53">
        <f>IF(P20=0,0,IF(COUNTBLANK(P20)=1,0,COUNTA($P$14:P20)))</f>
        <v>0</v>
      </c>
      <c r="B20" s="24">
        <f>IF($C$4="citu pasākumu izmaksas",IF('3a+c+n'!$Q20="C",'3a+c+n'!B20,0))</f>
        <v>0</v>
      </c>
      <c r="C20" s="24">
        <f>IF($C$4="citu pasākumu izmaksas",IF('3a+c+n'!$Q20="C",'3a+c+n'!C20,0))</f>
        <v>0</v>
      </c>
      <c r="D20" s="24">
        <f>IF($C$4="citu pasākumu izmaksas",IF('3a+c+n'!$Q20="C",'3a+c+n'!D20,0))</f>
        <v>0</v>
      </c>
      <c r="E20" s="47"/>
      <c r="F20" s="68"/>
      <c r="G20" s="121"/>
      <c r="H20" s="121">
        <f>IF($C$4="citu pasākumu izmaksas",IF('3a+c+n'!$Q20="C",'3a+c+n'!H20,0))</f>
        <v>0</v>
      </c>
      <c r="I20" s="121"/>
      <c r="J20" s="121"/>
      <c r="K20" s="122">
        <f>IF($C$4="citu pasākumu izmaksas",IF('3a+c+n'!$Q20="C",'3a+c+n'!K20,0))</f>
        <v>0</v>
      </c>
      <c r="L20" s="84">
        <f>IF($C$4="citu pasākumu izmaksas",IF('3a+c+n'!$Q20="C",'3a+c+n'!L20,0))</f>
        <v>0</v>
      </c>
      <c r="M20" s="121">
        <f>IF($C$4="citu pasākumu izmaksas",IF('3a+c+n'!$Q20="C",'3a+c+n'!M20,0))</f>
        <v>0</v>
      </c>
      <c r="N20" s="121">
        <f>IF($C$4="citu pasākumu izmaksas",IF('3a+c+n'!$Q20="C",'3a+c+n'!N20,0))</f>
        <v>0</v>
      </c>
      <c r="O20" s="121">
        <f>IF($C$4="citu pasākumu izmaksas",IF('3a+c+n'!$Q20="C",'3a+c+n'!O20,0))</f>
        <v>0</v>
      </c>
      <c r="P20" s="122">
        <f>IF($C$4="citu pasākumu izmaksas",IF('3a+c+n'!$Q20="C",'3a+c+n'!P20,0))</f>
        <v>0</v>
      </c>
    </row>
    <row r="21" spans="1:16" x14ac:dyDescent="0.2">
      <c r="A21" s="53">
        <f>IF(P21=0,0,IF(COUNTBLANK(P21)=1,0,COUNTA($P$14:P21)))</f>
        <v>0</v>
      </c>
      <c r="B21" s="24">
        <f>IF($C$4="citu pasākumu izmaksas",IF('3a+c+n'!$Q21="C",'3a+c+n'!B21,0))</f>
        <v>0</v>
      </c>
      <c r="C21" s="24">
        <f>IF($C$4="citu pasākumu izmaksas",IF('3a+c+n'!$Q21="C",'3a+c+n'!C21,0))</f>
        <v>0</v>
      </c>
      <c r="D21" s="24">
        <f>IF($C$4="citu pasākumu izmaksas",IF('3a+c+n'!$Q21="C",'3a+c+n'!D21,0))</f>
        <v>0</v>
      </c>
      <c r="E21" s="47"/>
      <c r="F21" s="68"/>
      <c r="G21" s="121"/>
      <c r="H21" s="121">
        <f>IF($C$4="citu pasākumu izmaksas",IF('3a+c+n'!$Q21="C",'3a+c+n'!H21,0))</f>
        <v>0</v>
      </c>
      <c r="I21" s="121"/>
      <c r="J21" s="121"/>
      <c r="K21" s="122">
        <f>IF($C$4="citu pasākumu izmaksas",IF('3a+c+n'!$Q21="C",'3a+c+n'!K21,0))</f>
        <v>0</v>
      </c>
      <c r="L21" s="84">
        <f>IF($C$4="citu pasākumu izmaksas",IF('3a+c+n'!$Q21="C",'3a+c+n'!L21,0))</f>
        <v>0</v>
      </c>
      <c r="M21" s="121">
        <f>IF($C$4="citu pasākumu izmaksas",IF('3a+c+n'!$Q21="C",'3a+c+n'!M21,0))</f>
        <v>0</v>
      </c>
      <c r="N21" s="121">
        <f>IF($C$4="citu pasākumu izmaksas",IF('3a+c+n'!$Q21="C",'3a+c+n'!N21,0))</f>
        <v>0</v>
      </c>
      <c r="O21" s="121">
        <f>IF($C$4="citu pasākumu izmaksas",IF('3a+c+n'!$Q21="C",'3a+c+n'!O21,0))</f>
        <v>0</v>
      </c>
      <c r="P21" s="122">
        <f>IF($C$4="citu pasākumu izmaksas",IF('3a+c+n'!$Q21="C",'3a+c+n'!P21,0))</f>
        <v>0</v>
      </c>
    </row>
    <row r="22" spans="1:16" x14ac:dyDescent="0.2">
      <c r="A22" s="53">
        <f>IF(P22=0,0,IF(COUNTBLANK(P22)=1,0,COUNTA($P$14:P22)))</f>
        <v>0</v>
      </c>
      <c r="B22" s="24">
        <f>IF($C$4="citu pasākumu izmaksas",IF('3a+c+n'!$Q22="C",'3a+c+n'!B22,0))</f>
        <v>0</v>
      </c>
      <c r="C22" s="24">
        <f>IF($C$4="citu pasākumu izmaksas",IF('3a+c+n'!$Q22="C",'3a+c+n'!C22,0))</f>
        <v>0</v>
      </c>
      <c r="D22" s="24">
        <f>IF($C$4="citu pasākumu izmaksas",IF('3a+c+n'!$Q22="C",'3a+c+n'!D22,0))</f>
        <v>0</v>
      </c>
      <c r="E22" s="47"/>
      <c r="F22" s="68"/>
      <c r="G22" s="121"/>
      <c r="H22" s="121">
        <f>IF($C$4="citu pasākumu izmaksas",IF('3a+c+n'!$Q22="C",'3a+c+n'!H22,0))</f>
        <v>0</v>
      </c>
      <c r="I22" s="121"/>
      <c r="J22" s="121"/>
      <c r="K22" s="122">
        <f>IF($C$4="citu pasākumu izmaksas",IF('3a+c+n'!$Q22="C",'3a+c+n'!K22,0))</f>
        <v>0</v>
      </c>
      <c r="L22" s="84">
        <f>IF($C$4="citu pasākumu izmaksas",IF('3a+c+n'!$Q22="C",'3a+c+n'!L22,0))</f>
        <v>0</v>
      </c>
      <c r="M22" s="121">
        <f>IF($C$4="citu pasākumu izmaksas",IF('3a+c+n'!$Q22="C",'3a+c+n'!M22,0))</f>
        <v>0</v>
      </c>
      <c r="N22" s="121">
        <f>IF($C$4="citu pasākumu izmaksas",IF('3a+c+n'!$Q22="C",'3a+c+n'!N22,0))</f>
        <v>0</v>
      </c>
      <c r="O22" s="121">
        <f>IF($C$4="citu pasākumu izmaksas",IF('3a+c+n'!$Q22="C",'3a+c+n'!O22,0))</f>
        <v>0</v>
      </c>
      <c r="P22" s="122">
        <f>IF($C$4="citu pasākumu izmaksas",IF('3a+c+n'!$Q22="C",'3a+c+n'!P22,0))</f>
        <v>0</v>
      </c>
    </row>
    <row r="23" spans="1:16" x14ac:dyDescent="0.2">
      <c r="A23" s="53">
        <f>IF(P23=0,0,IF(COUNTBLANK(P23)=1,0,COUNTA($P$14:P23)))</f>
        <v>0</v>
      </c>
      <c r="B23" s="24">
        <f>IF($C$4="citu pasākumu izmaksas",IF('3a+c+n'!$Q23="C",'3a+c+n'!B23,0))</f>
        <v>0</v>
      </c>
      <c r="C23" s="24">
        <f>IF($C$4="citu pasākumu izmaksas",IF('3a+c+n'!$Q23="C",'3a+c+n'!C23,0))</f>
        <v>0</v>
      </c>
      <c r="D23" s="24">
        <f>IF($C$4="citu pasākumu izmaksas",IF('3a+c+n'!$Q23="C",'3a+c+n'!D23,0))</f>
        <v>0</v>
      </c>
      <c r="E23" s="47"/>
      <c r="F23" s="68"/>
      <c r="G23" s="121"/>
      <c r="H23" s="121">
        <f>IF($C$4="citu pasākumu izmaksas",IF('3a+c+n'!$Q23="C",'3a+c+n'!H23,0))</f>
        <v>0</v>
      </c>
      <c r="I23" s="121"/>
      <c r="J23" s="121"/>
      <c r="K23" s="122">
        <f>IF($C$4="citu pasākumu izmaksas",IF('3a+c+n'!$Q23="C",'3a+c+n'!K23,0))</f>
        <v>0</v>
      </c>
      <c r="L23" s="84">
        <f>IF($C$4="citu pasākumu izmaksas",IF('3a+c+n'!$Q23="C",'3a+c+n'!L23,0))</f>
        <v>0</v>
      </c>
      <c r="M23" s="121">
        <f>IF($C$4="citu pasākumu izmaksas",IF('3a+c+n'!$Q23="C",'3a+c+n'!M23,0))</f>
        <v>0</v>
      </c>
      <c r="N23" s="121">
        <f>IF($C$4="citu pasākumu izmaksas",IF('3a+c+n'!$Q23="C",'3a+c+n'!N23,0))</f>
        <v>0</v>
      </c>
      <c r="O23" s="121">
        <f>IF($C$4="citu pasākumu izmaksas",IF('3a+c+n'!$Q23="C",'3a+c+n'!O23,0))</f>
        <v>0</v>
      </c>
      <c r="P23" s="122">
        <f>IF($C$4="citu pasākumu izmaksas",IF('3a+c+n'!$Q23="C",'3a+c+n'!P23,0))</f>
        <v>0</v>
      </c>
    </row>
    <row r="24" spans="1:16" x14ac:dyDescent="0.2">
      <c r="A24" s="53">
        <f>IF(P24=0,0,IF(COUNTBLANK(P24)=1,0,COUNTA($P$14:P24)))</f>
        <v>0</v>
      </c>
      <c r="B24" s="24">
        <f>IF($C$4="citu pasākumu izmaksas",IF('3a+c+n'!$Q24="C",'3a+c+n'!B24,0))</f>
        <v>0</v>
      </c>
      <c r="C24" s="24">
        <f>IF($C$4="citu pasākumu izmaksas",IF('3a+c+n'!$Q24="C",'3a+c+n'!C24,0))</f>
        <v>0</v>
      </c>
      <c r="D24" s="24">
        <f>IF($C$4="citu pasākumu izmaksas",IF('3a+c+n'!$Q24="C",'3a+c+n'!D24,0))</f>
        <v>0</v>
      </c>
      <c r="E24" s="47"/>
      <c r="F24" s="68"/>
      <c r="G24" s="121"/>
      <c r="H24" s="121">
        <f>IF($C$4="citu pasākumu izmaksas",IF('3a+c+n'!$Q24="C",'3a+c+n'!H24,0))</f>
        <v>0</v>
      </c>
      <c r="I24" s="121"/>
      <c r="J24" s="121"/>
      <c r="K24" s="122">
        <f>IF($C$4="citu pasākumu izmaksas",IF('3a+c+n'!$Q24="C",'3a+c+n'!K24,0))</f>
        <v>0</v>
      </c>
      <c r="L24" s="84">
        <f>IF($C$4="citu pasākumu izmaksas",IF('3a+c+n'!$Q24="C",'3a+c+n'!L24,0))</f>
        <v>0</v>
      </c>
      <c r="M24" s="121">
        <f>IF($C$4="citu pasākumu izmaksas",IF('3a+c+n'!$Q24="C",'3a+c+n'!M24,0))</f>
        <v>0</v>
      </c>
      <c r="N24" s="121">
        <f>IF($C$4="citu pasākumu izmaksas",IF('3a+c+n'!$Q24="C",'3a+c+n'!N24,0))</f>
        <v>0</v>
      </c>
      <c r="O24" s="121">
        <f>IF($C$4="citu pasākumu izmaksas",IF('3a+c+n'!$Q24="C",'3a+c+n'!O24,0))</f>
        <v>0</v>
      </c>
      <c r="P24" s="122">
        <f>IF($C$4="citu pasākumu izmaksas",IF('3a+c+n'!$Q24="C",'3a+c+n'!P24,0))</f>
        <v>0</v>
      </c>
    </row>
    <row r="25" spans="1:16" x14ac:dyDescent="0.2">
      <c r="A25" s="53">
        <f>IF(P25=0,0,IF(COUNTBLANK(P25)=1,0,COUNTA($P$14:P25)))</f>
        <v>0</v>
      </c>
      <c r="B25" s="24">
        <f>IF($C$4="citu pasākumu izmaksas",IF('3a+c+n'!$Q25="C",'3a+c+n'!B25,0))</f>
        <v>0</v>
      </c>
      <c r="C25" s="24">
        <f>IF($C$4="citu pasākumu izmaksas",IF('3a+c+n'!$Q25="C",'3a+c+n'!C25,0))</f>
        <v>0</v>
      </c>
      <c r="D25" s="24">
        <f>IF($C$4="citu pasākumu izmaksas",IF('3a+c+n'!$Q25="C",'3a+c+n'!D25,0))</f>
        <v>0</v>
      </c>
      <c r="E25" s="47"/>
      <c r="F25" s="68"/>
      <c r="G25" s="121"/>
      <c r="H25" s="121">
        <f>IF($C$4="citu pasākumu izmaksas",IF('3a+c+n'!$Q25="C",'3a+c+n'!H25,0))</f>
        <v>0</v>
      </c>
      <c r="I25" s="121"/>
      <c r="J25" s="121"/>
      <c r="K25" s="122">
        <f>IF($C$4="citu pasākumu izmaksas",IF('3a+c+n'!$Q25="C",'3a+c+n'!K25,0))</f>
        <v>0</v>
      </c>
      <c r="L25" s="84">
        <f>IF($C$4="citu pasākumu izmaksas",IF('3a+c+n'!$Q25="C",'3a+c+n'!L25,0))</f>
        <v>0</v>
      </c>
      <c r="M25" s="121">
        <f>IF($C$4="citu pasākumu izmaksas",IF('3a+c+n'!$Q25="C",'3a+c+n'!M25,0))</f>
        <v>0</v>
      </c>
      <c r="N25" s="121">
        <f>IF($C$4="citu pasākumu izmaksas",IF('3a+c+n'!$Q25="C",'3a+c+n'!N25,0))</f>
        <v>0</v>
      </c>
      <c r="O25" s="121">
        <f>IF($C$4="citu pasākumu izmaksas",IF('3a+c+n'!$Q25="C",'3a+c+n'!O25,0))</f>
        <v>0</v>
      </c>
      <c r="P25" s="122">
        <f>IF($C$4="citu pasākumu izmaksas",IF('3a+c+n'!$Q25="C",'3a+c+n'!P25,0))</f>
        <v>0</v>
      </c>
    </row>
    <row r="26" spans="1:16" x14ac:dyDescent="0.2">
      <c r="A26" s="53">
        <f>IF(P26=0,0,IF(COUNTBLANK(P26)=1,0,COUNTA($P$14:P26)))</f>
        <v>0</v>
      </c>
      <c r="B26" s="24">
        <f>IF($C$4="citu pasākumu izmaksas",IF('3a+c+n'!$Q26="C",'3a+c+n'!B26,0))</f>
        <v>0</v>
      </c>
      <c r="C26" s="24">
        <f>IF($C$4="citu pasākumu izmaksas",IF('3a+c+n'!$Q26="C",'3a+c+n'!C26,0))</f>
        <v>0</v>
      </c>
      <c r="D26" s="24">
        <f>IF($C$4="citu pasākumu izmaksas",IF('3a+c+n'!$Q26="C",'3a+c+n'!D26,0))</f>
        <v>0</v>
      </c>
      <c r="E26" s="47"/>
      <c r="F26" s="68"/>
      <c r="G26" s="121"/>
      <c r="H26" s="121">
        <f>IF($C$4="citu pasākumu izmaksas",IF('3a+c+n'!$Q26="C",'3a+c+n'!H26,0))</f>
        <v>0</v>
      </c>
      <c r="I26" s="121"/>
      <c r="J26" s="121"/>
      <c r="K26" s="122">
        <f>IF($C$4="citu pasākumu izmaksas",IF('3a+c+n'!$Q26="C",'3a+c+n'!K26,0))</f>
        <v>0</v>
      </c>
      <c r="L26" s="84">
        <f>IF($C$4="citu pasākumu izmaksas",IF('3a+c+n'!$Q26="C",'3a+c+n'!L26,0))</f>
        <v>0</v>
      </c>
      <c r="M26" s="121">
        <f>IF($C$4="citu pasākumu izmaksas",IF('3a+c+n'!$Q26="C",'3a+c+n'!M26,0))</f>
        <v>0</v>
      </c>
      <c r="N26" s="121">
        <f>IF($C$4="citu pasākumu izmaksas",IF('3a+c+n'!$Q26="C",'3a+c+n'!N26,0))</f>
        <v>0</v>
      </c>
      <c r="O26" s="121">
        <f>IF($C$4="citu pasākumu izmaksas",IF('3a+c+n'!$Q26="C",'3a+c+n'!O26,0))</f>
        <v>0</v>
      </c>
      <c r="P26" s="122">
        <f>IF($C$4="citu pasākumu izmaksas",IF('3a+c+n'!$Q26="C",'3a+c+n'!P26,0))</f>
        <v>0</v>
      </c>
    </row>
    <row r="27" spans="1:16" x14ac:dyDescent="0.2">
      <c r="A27" s="53">
        <f>IF(P27=0,0,IF(COUNTBLANK(P27)=1,0,COUNTA($P$14:P27)))</f>
        <v>0</v>
      </c>
      <c r="B27" s="24">
        <f>IF($C$4="citu pasākumu izmaksas",IF('3a+c+n'!$Q27="C",'3a+c+n'!B27,0))</f>
        <v>0</v>
      </c>
      <c r="C27" s="24">
        <f>IF($C$4="citu pasākumu izmaksas",IF('3a+c+n'!$Q27="C",'3a+c+n'!C27,0))</f>
        <v>0</v>
      </c>
      <c r="D27" s="24">
        <f>IF($C$4="citu pasākumu izmaksas",IF('3a+c+n'!$Q27="C",'3a+c+n'!D27,0))</f>
        <v>0</v>
      </c>
      <c r="E27" s="47"/>
      <c r="F27" s="68"/>
      <c r="G27" s="121"/>
      <c r="H27" s="121">
        <f>IF($C$4="citu pasākumu izmaksas",IF('3a+c+n'!$Q27="C",'3a+c+n'!H27,0))</f>
        <v>0</v>
      </c>
      <c r="I27" s="121"/>
      <c r="J27" s="121"/>
      <c r="K27" s="122">
        <f>IF($C$4="citu pasākumu izmaksas",IF('3a+c+n'!$Q27="C",'3a+c+n'!K27,0))</f>
        <v>0</v>
      </c>
      <c r="L27" s="84">
        <f>IF($C$4="citu pasākumu izmaksas",IF('3a+c+n'!$Q27="C",'3a+c+n'!L27,0))</f>
        <v>0</v>
      </c>
      <c r="M27" s="121">
        <f>IF($C$4="citu pasākumu izmaksas",IF('3a+c+n'!$Q27="C",'3a+c+n'!M27,0))</f>
        <v>0</v>
      </c>
      <c r="N27" s="121">
        <f>IF($C$4="citu pasākumu izmaksas",IF('3a+c+n'!$Q27="C",'3a+c+n'!N27,0))</f>
        <v>0</v>
      </c>
      <c r="O27" s="121">
        <f>IF($C$4="citu pasākumu izmaksas",IF('3a+c+n'!$Q27="C",'3a+c+n'!O27,0))</f>
        <v>0</v>
      </c>
      <c r="P27" s="122">
        <f>IF($C$4="citu pasākumu izmaksas",IF('3a+c+n'!$Q27="C",'3a+c+n'!P27,0))</f>
        <v>0</v>
      </c>
    </row>
    <row r="28" spans="1:16" x14ac:dyDescent="0.2">
      <c r="A28" s="53">
        <f>IF(P28=0,0,IF(COUNTBLANK(P28)=1,0,COUNTA($P$14:P28)))</f>
        <v>0</v>
      </c>
      <c r="B28" s="24">
        <f>IF($C$4="citu pasākumu izmaksas",IF('3a+c+n'!$Q28="C",'3a+c+n'!B28,0))</f>
        <v>0</v>
      </c>
      <c r="C28" s="24">
        <f>IF($C$4="citu pasākumu izmaksas",IF('3a+c+n'!$Q28="C",'3a+c+n'!C28,0))</f>
        <v>0</v>
      </c>
      <c r="D28" s="24">
        <f>IF($C$4="citu pasākumu izmaksas",IF('3a+c+n'!$Q28="C",'3a+c+n'!D28,0))</f>
        <v>0</v>
      </c>
      <c r="E28" s="47"/>
      <c r="F28" s="68"/>
      <c r="G28" s="121"/>
      <c r="H28" s="121">
        <f>IF($C$4="citu pasākumu izmaksas",IF('3a+c+n'!$Q28="C",'3a+c+n'!H28,0))</f>
        <v>0</v>
      </c>
      <c r="I28" s="121"/>
      <c r="J28" s="121"/>
      <c r="K28" s="122">
        <f>IF($C$4="citu pasākumu izmaksas",IF('3a+c+n'!$Q28="C",'3a+c+n'!K28,0))</f>
        <v>0</v>
      </c>
      <c r="L28" s="84">
        <f>IF($C$4="citu pasākumu izmaksas",IF('3a+c+n'!$Q28="C",'3a+c+n'!L28,0))</f>
        <v>0</v>
      </c>
      <c r="M28" s="121">
        <f>IF($C$4="citu pasākumu izmaksas",IF('3a+c+n'!$Q28="C",'3a+c+n'!M28,0))</f>
        <v>0</v>
      </c>
      <c r="N28" s="121">
        <f>IF($C$4="citu pasākumu izmaksas",IF('3a+c+n'!$Q28="C",'3a+c+n'!N28,0))</f>
        <v>0</v>
      </c>
      <c r="O28" s="121">
        <f>IF($C$4="citu pasākumu izmaksas",IF('3a+c+n'!$Q28="C",'3a+c+n'!O28,0))</f>
        <v>0</v>
      </c>
      <c r="P28" s="122">
        <f>IF($C$4="citu pasākumu izmaksas",IF('3a+c+n'!$Q28="C",'3a+c+n'!P28,0))</f>
        <v>0</v>
      </c>
    </row>
    <row r="29" spans="1:16" x14ac:dyDescent="0.2">
      <c r="A29" s="53">
        <f>IF(P29=0,0,IF(COUNTBLANK(P29)=1,0,COUNTA($P$14:P29)))</f>
        <v>0</v>
      </c>
      <c r="B29" s="24">
        <f>IF($C$4="citu pasākumu izmaksas",IF('3a+c+n'!$Q29="C",'3a+c+n'!B29,0))</f>
        <v>0</v>
      </c>
      <c r="C29" s="24">
        <f>IF($C$4="citu pasākumu izmaksas",IF('3a+c+n'!$Q29="C",'3a+c+n'!C29,0))</f>
        <v>0</v>
      </c>
      <c r="D29" s="24">
        <f>IF($C$4="citu pasākumu izmaksas",IF('3a+c+n'!$Q29="C",'3a+c+n'!D29,0))</f>
        <v>0</v>
      </c>
      <c r="E29" s="47"/>
      <c r="F29" s="68"/>
      <c r="G29" s="121"/>
      <c r="H29" s="121">
        <f>IF($C$4="citu pasākumu izmaksas",IF('3a+c+n'!$Q29="C",'3a+c+n'!H29,0))</f>
        <v>0</v>
      </c>
      <c r="I29" s="121"/>
      <c r="J29" s="121"/>
      <c r="K29" s="122">
        <f>IF($C$4="citu pasākumu izmaksas",IF('3a+c+n'!$Q29="C",'3a+c+n'!K29,0))</f>
        <v>0</v>
      </c>
      <c r="L29" s="84">
        <f>IF($C$4="citu pasākumu izmaksas",IF('3a+c+n'!$Q29="C",'3a+c+n'!L29,0))</f>
        <v>0</v>
      </c>
      <c r="M29" s="121">
        <f>IF($C$4="citu pasākumu izmaksas",IF('3a+c+n'!$Q29="C",'3a+c+n'!M29,0))</f>
        <v>0</v>
      </c>
      <c r="N29" s="121">
        <f>IF($C$4="citu pasākumu izmaksas",IF('3a+c+n'!$Q29="C",'3a+c+n'!N29,0))</f>
        <v>0</v>
      </c>
      <c r="O29" s="121">
        <f>IF($C$4="citu pasākumu izmaksas",IF('3a+c+n'!$Q29="C",'3a+c+n'!O29,0))</f>
        <v>0</v>
      </c>
      <c r="P29" s="122">
        <f>IF($C$4="citu pasākumu izmaksas",IF('3a+c+n'!$Q29="C",'3a+c+n'!P29,0))</f>
        <v>0</v>
      </c>
    </row>
    <row r="30" spans="1:16" x14ac:dyDescent="0.2">
      <c r="A30" s="53">
        <f>IF(P30=0,0,IF(COUNTBLANK(P30)=1,0,COUNTA($P$14:P30)))</f>
        <v>0</v>
      </c>
      <c r="B30" s="24">
        <f>IF($C$4="citu pasākumu izmaksas",IF('3a+c+n'!$Q30="C",'3a+c+n'!B30,0))</f>
        <v>0</v>
      </c>
      <c r="C30" s="24">
        <f>IF($C$4="citu pasākumu izmaksas",IF('3a+c+n'!$Q30="C",'3a+c+n'!C30,0))</f>
        <v>0</v>
      </c>
      <c r="D30" s="24">
        <f>IF($C$4="citu pasākumu izmaksas",IF('3a+c+n'!$Q30="C",'3a+c+n'!D30,0))</f>
        <v>0</v>
      </c>
      <c r="E30" s="47"/>
      <c r="F30" s="68"/>
      <c r="G30" s="121"/>
      <c r="H30" s="121">
        <f>IF($C$4="citu pasākumu izmaksas",IF('3a+c+n'!$Q30="C",'3a+c+n'!H30,0))</f>
        <v>0</v>
      </c>
      <c r="I30" s="121"/>
      <c r="J30" s="121"/>
      <c r="K30" s="122">
        <f>IF($C$4="citu pasākumu izmaksas",IF('3a+c+n'!$Q30="C",'3a+c+n'!K30,0))</f>
        <v>0</v>
      </c>
      <c r="L30" s="84">
        <f>IF($C$4="citu pasākumu izmaksas",IF('3a+c+n'!$Q30="C",'3a+c+n'!L30,0))</f>
        <v>0</v>
      </c>
      <c r="M30" s="121">
        <f>IF($C$4="citu pasākumu izmaksas",IF('3a+c+n'!$Q30="C",'3a+c+n'!M30,0))</f>
        <v>0</v>
      </c>
      <c r="N30" s="121">
        <f>IF($C$4="citu pasākumu izmaksas",IF('3a+c+n'!$Q30="C",'3a+c+n'!N30,0))</f>
        <v>0</v>
      </c>
      <c r="O30" s="121">
        <f>IF($C$4="citu pasākumu izmaksas",IF('3a+c+n'!$Q30="C",'3a+c+n'!O30,0))</f>
        <v>0</v>
      </c>
      <c r="P30" s="122">
        <f>IF($C$4="citu pasākumu izmaksas",IF('3a+c+n'!$Q30="C",'3a+c+n'!P30,0))</f>
        <v>0</v>
      </c>
    </row>
    <row r="31" spans="1:16" x14ac:dyDescent="0.2">
      <c r="A31" s="53">
        <f>IF(P31=0,0,IF(COUNTBLANK(P31)=1,0,COUNTA($P$14:P31)))</f>
        <v>0</v>
      </c>
      <c r="B31" s="24">
        <f>IF($C$4="citu pasākumu izmaksas",IF('3a+c+n'!$Q31="C",'3a+c+n'!B31,0))</f>
        <v>0</v>
      </c>
      <c r="C31" s="24">
        <f>IF($C$4="citu pasākumu izmaksas",IF('3a+c+n'!$Q31="C",'3a+c+n'!C31,0))</f>
        <v>0</v>
      </c>
      <c r="D31" s="24">
        <f>IF($C$4="citu pasākumu izmaksas",IF('3a+c+n'!$Q31="C",'3a+c+n'!D31,0))</f>
        <v>0</v>
      </c>
      <c r="E31" s="47"/>
      <c r="F31" s="68"/>
      <c r="G31" s="121"/>
      <c r="H31" s="121">
        <f>IF($C$4="citu pasākumu izmaksas",IF('3a+c+n'!$Q31="C",'3a+c+n'!H31,0))</f>
        <v>0</v>
      </c>
      <c r="I31" s="121"/>
      <c r="J31" s="121"/>
      <c r="K31" s="122">
        <f>IF($C$4="citu pasākumu izmaksas",IF('3a+c+n'!$Q31="C",'3a+c+n'!K31,0))</f>
        <v>0</v>
      </c>
      <c r="L31" s="84">
        <f>IF($C$4="citu pasākumu izmaksas",IF('3a+c+n'!$Q31="C",'3a+c+n'!L31,0))</f>
        <v>0</v>
      </c>
      <c r="M31" s="121">
        <f>IF($C$4="citu pasākumu izmaksas",IF('3a+c+n'!$Q31="C",'3a+c+n'!M31,0))</f>
        <v>0</v>
      </c>
      <c r="N31" s="121">
        <f>IF($C$4="citu pasākumu izmaksas",IF('3a+c+n'!$Q31="C",'3a+c+n'!N31,0))</f>
        <v>0</v>
      </c>
      <c r="O31" s="121">
        <f>IF($C$4="citu pasākumu izmaksas",IF('3a+c+n'!$Q31="C",'3a+c+n'!O31,0))</f>
        <v>0</v>
      </c>
      <c r="P31" s="122">
        <f>IF($C$4="citu pasākumu izmaksas",IF('3a+c+n'!$Q31="C",'3a+c+n'!P31,0))</f>
        <v>0</v>
      </c>
    </row>
    <row r="32" spans="1:16" x14ac:dyDescent="0.2">
      <c r="A32" s="53">
        <f>IF(P32=0,0,IF(COUNTBLANK(P32)=1,0,COUNTA($P$14:P32)))</f>
        <v>0</v>
      </c>
      <c r="B32" s="24">
        <f>IF($C$4="citu pasākumu izmaksas",IF('3a+c+n'!$Q32="C",'3a+c+n'!B32,0))</f>
        <v>0</v>
      </c>
      <c r="C32" s="24">
        <f>IF($C$4="citu pasākumu izmaksas",IF('3a+c+n'!$Q32="C",'3a+c+n'!C32,0))</f>
        <v>0</v>
      </c>
      <c r="D32" s="24">
        <f>IF($C$4="citu pasākumu izmaksas",IF('3a+c+n'!$Q32="C",'3a+c+n'!D32,0))</f>
        <v>0</v>
      </c>
      <c r="E32" s="47"/>
      <c r="F32" s="68"/>
      <c r="G32" s="121"/>
      <c r="H32" s="121">
        <f>IF($C$4="citu pasākumu izmaksas",IF('3a+c+n'!$Q32="C",'3a+c+n'!H32,0))</f>
        <v>0</v>
      </c>
      <c r="I32" s="121"/>
      <c r="J32" s="121"/>
      <c r="K32" s="122">
        <f>IF($C$4="citu pasākumu izmaksas",IF('3a+c+n'!$Q32="C",'3a+c+n'!K32,0))</f>
        <v>0</v>
      </c>
      <c r="L32" s="84">
        <f>IF($C$4="citu pasākumu izmaksas",IF('3a+c+n'!$Q32="C",'3a+c+n'!L32,0))</f>
        <v>0</v>
      </c>
      <c r="M32" s="121">
        <f>IF($C$4="citu pasākumu izmaksas",IF('3a+c+n'!$Q32="C",'3a+c+n'!M32,0))</f>
        <v>0</v>
      </c>
      <c r="N32" s="121">
        <f>IF($C$4="citu pasākumu izmaksas",IF('3a+c+n'!$Q32="C",'3a+c+n'!N32,0))</f>
        <v>0</v>
      </c>
      <c r="O32" s="121">
        <f>IF($C$4="citu pasākumu izmaksas",IF('3a+c+n'!$Q32="C",'3a+c+n'!O32,0))</f>
        <v>0</v>
      </c>
      <c r="P32" s="122">
        <f>IF($C$4="citu pasākumu izmaksas",IF('3a+c+n'!$Q32="C",'3a+c+n'!P32,0))</f>
        <v>0</v>
      </c>
    </row>
    <row r="33" spans="1:16" x14ac:dyDescent="0.2">
      <c r="A33" s="53">
        <f>IF(P33=0,0,IF(COUNTBLANK(P33)=1,0,COUNTA($P$14:P33)))</f>
        <v>0</v>
      </c>
      <c r="B33" s="24">
        <f>IF($C$4="citu pasākumu izmaksas",IF('3a+c+n'!$Q33="C",'3a+c+n'!B33,0))</f>
        <v>0</v>
      </c>
      <c r="C33" s="24">
        <f>IF($C$4="citu pasākumu izmaksas",IF('3a+c+n'!$Q33="C",'3a+c+n'!C33,0))</f>
        <v>0</v>
      </c>
      <c r="D33" s="24">
        <f>IF($C$4="citu pasākumu izmaksas",IF('3a+c+n'!$Q33="C",'3a+c+n'!D33,0))</f>
        <v>0</v>
      </c>
      <c r="E33" s="47"/>
      <c r="F33" s="68"/>
      <c r="G33" s="121"/>
      <c r="H33" s="121">
        <f>IF($C$4="citu pasākumu izmaksas",IF('3a+c+n'!$Q33="C",'3a+c+n'!H33,0))</f>
        <v>0</v>
      </c>
      <c r="I33" s="121"/>
      <c r="J33" s="121"/>
      <c r="K33" s="122">
        <f>IF($C$4="citu pasākumu izmaksas",IF('3a+c+n'!$Q33="C",'3a+c+n'!K33,0))</f>
        <v>0</v>
      </c>
      <c r="L33" s="84">
        <f>IF($C$4="citu pasākumu izmaksas",IF('3a+c+n'!$Q33="C",'3a+c+n'!L33,0))</f>
        <v>0</v>
      </c>
      <c r="M33" s="121">
        <f>IF($C$4="citu pasākumu izmaksas",IF('3a+c+n'!$Q33="C",'3a+c+n'!M33,0))</f>
        <v>0</v>
      </c>
      <c r="N33" s="121">
        <f>IF($C$4="citu pasākumu izmaksas",IF('3a+c+n'!$Q33="C",'3a+c+n'!N33,0))</f>
        <v>0</v>
      </c>
      <c r="O33" s="121">
        <f>IF($C$4="citu pasākumu izmaksas",IF('3a+c+n'!$Q33="C",'3a+c+n'!O33,0))</f>
        <v>0</v>
      </c>
      <c r="P33" s="122">
        <f>IF($C$4="citu pasākumu izmaksas",IF('3a+c+n'!$Q33="C",'3a+c+n'!P33,0))</f>
        <v>0</v>
      </c>
    </row>
    <row r="34" spans="1:16" x14ac:dyDescent="0.2">
      <c r="A34" s="53">
        <f>IF(P34=0,0,IF(COUNTBLANK(P34)=1,0,COUNTA($P$14:P34)))</f>
        <v>0</v>
      </c>
      <c r="B34" s="24">
        <f>IF($C$4="citu pasākumu izmaksas",IF('3a+c+n'!$Q34="C",'3a+c+n'!B34,0))</f>
        <v>0</v>
      </c>
      <c r="C34" s="24">
        <f>IF($C$4="citu pasākumu izmaksas",IF('3a+c+n'!$Q34="C",'3a+c+n'!C34,0))</f>
        <v>0</v>
      </c>
      <c r="D34" s="24">
        <f>IF($C$4="citu pasākumu izmaksas",IF('3a+c+n'!$Q34="C",'3a+c+n'!D34,0))</f>
        <v>0</v>
      </c>
      <c r="E34" s="47"/>
      <c r="F34" s="68"/>
      <c r="G34" s="121"/>
      <c r="H34" s="121">
        <f>IF($C$4="citu pasākumu izmaksas",IF('3a+c+n'!$Q34="C",'3a+c+n'!H34,0))</f>
        <v>0</v>
      </c>
      <c r="I34" s="121"/>
      <c r="J34" s="121"/>
      <c r="K34" s="122">
        <f>IF($C$4="citu pasākumu izmaksas",IF('3a+c+n'!$Q34="C",'3a+c+n'!K34,0))</f>
        <v>0</v>
      </c>
      <c r="L34" s="84">
        <f>IF($C$4="citu pasākumu izmaksas",IF('3a+c+n'!$Q34="C",'3a+c+n'!L34,0))</f>
        <v>0</v>
      </c>
      <c r="M34" s="121">
        <f>IF($C$4="citu pasākumu izmaksas",IF('3a+c+n'!$Q34="C",'3a+c+n'!M34,0))</f>
        <v>0</v>
      </c>
      <c r="N34" s="121">
        <f>IF($C$4="citu pasākumu izmaksas",IF('3a+c+n'!$Q34="C",'3a+c+n'!N34,0))</f>
        <v>0</v>
      </c>
      <c r="O34" s="121">
        <f>IF($C$4="citu pasākumu izmaksas",IF('3a+c+n'!$Q34="C",'3a+c+n'!O34,0))</f>
        <v>0</v>
      </c>
      <c r="P34" s="122">
        <f>IF($C$4="citu pasākumu izmaksas",IF('3a+c+n'!$Q34="C",'3a+c+n'!P34,0))</f>
        <v>0</v>
      </c>
    </row>
    <row r="35" spans="1:16" x14ac:dyDescent="0.2">
      <c r="A35" s="53">
        <f>IF(P35=0,0,IF(COUNTBLANK(P35)=1,0,COUNTA($P$14:P35)))</f>
        <v>0</v>
      </c>
      <c r="B35" s="24">
        <f>IF($C$4="citu pasākumu izmaksas",IF('3a+c+n'!$Q35="C",'3a+c+n'!B35,0))</f>
        <v>0</v>
      </c>
      <c r="C35" s="24">
        <f>IF($C$4="citu pasākumu izmaksas",IF('3a+c+n'!$Q35="C",'3a+c+n'!C35,0))</f>
        <v>0</v>
      </c>
      <c r="D35" s="24">
        <f>IF($C$4="citu pasākumu izmaksas",IF('3a+c+n'!$Q35="C",'3a+c+n'!D35,0))</f>
        <v>0</v>
      </c>
      <c r="E35" s="47"/>
      <c r="F35" s="68"/>
      <c r="G35" s="121"/>
      <c r="H35" s="121">
        <f>IF($C$4="citu pasākumu izmaksas",IF('3a+c+n'!$Q35="C",'3a+c+n'!H35,0))</f>
        <v>0</v>
      </c>
      <c r="I35" s="121"/>
      <c r="J35" s="121"/>
      <c r="K35" s="122">
        <f>IF($C$4="citu pasākumu izmaksas",IF('3a+c+n'!$Q35="C",'3a+c+n'!K35,0))</f>
        <v>0</v>
      </c>
      <c r="L35" s="84">
        <f>IF($C$4="citu pasākumu izmaksas",IF('3a+c+n'!$Q35="C",'3a+c+n'!L35,0))</f>
        <v>0</v>
      </c>
      <c r="M35" s="121">
        <f>IF($C$4="citu pasākumu izmaksas",IF('3a+c+n'!$Q35="C",'3a+c+n'!M35,0))</f>
        <v>0</v>
      </c>
      <c r="N35" s="121">
        <f>IF($C$4="citu pasākumu izmaksas",IF('3a+c+n'!$Q35="C",'3a+c+n'!N35,0))</f>
        <v>0</v>
      </c>
      <c r="O35" s="121">
        <f>IF($C$4="citu pasākumu izmaksas",IF('3a+c+n'!$Q35="C",'3a+c+n'!O35,0))</f>
        <v>0</v>
      </c>
      <c r="P35" s="122">
        <f>IF($C$4="citu pasākumu izmaksas",IF('3a+c+n'!$Q35="C",'3a+c+n'!P35,0))</f>
        <v>0</v>
      </c>
    </row>
    <row r="36" spans="1:16" x14ac:dyDescent="0.2">
      <c r="A36" s="53">
        <f>IF(P36=0,0,IF(COUNTBLANK(P36)=1,0,COUNTA($P$14:P36)))</f>
        <v>0</v>
      </c>
      <c r="B36" s="24">
        <f>IF($C$4="citu pasākumu izmaksas",IF('3a+c+n'!$Q36="C",'3a+c+n'!B36,0))</f>
        <v>0</v>
      </c>
      <c r="C36" s="24">
        <f>IF($C$4="citu pasākumu izmaksas",IF('3a+c+n'!$Q36="C",'3a+c+n'!C36,0))</f>
        <v>0</v>
      </c>
      <c r="D36" s="24">
        <f>IF($C$4="citu pasākumu izmaksas",IF('3a+c+n'!$Q36="C",'3a+c+n'!D36,0))</f>
        <v>0</v>
      </c>
      <c r="E36" s="47"/>
      <c r="F36" s="68"/>
      <c r="G36" s="121"/>
      <c r="H36" s="121">
        <f>IF($C$4="citu pasākumu izmaksas",IF('3a+c+n'!$Q36="C",'3a+c+n'!H36,0))</f>
        <v>0</v>
      </c>
      <c r="I36" s="121"/>
      <c r="J36" s="121"/>
      <c r="K36" s="122">
        <f>IF($C$4="citu pasākumu izmaksas",IF('3a+c+n'!$Q36="C",'3a+c+n'!K36,0))</f>
        <v>0</v>
      </c>
      <c r="L36" s="84">
        <f>IF($C$4="citu pasākumu izmaksas",IF('3a+c+n'!$Q36="C",'3a+c+n'!L36,0))</f>
        <v>0</v>
      </c>
      <c r="M36" s="121">
        <f>IF($C$4="citu pasākumu izmaksas",IF('3a+c+n'!$Q36="C",'3a+c+n'!M36,0))</f>
        <v>0</v>
      </c>
      <c r="N36" s="121">
        <f>IF($C$4="citu pasākumu izmaksas",IF('3a+c+n'!$Q36="C",'3a+c+n'!N36,0))</f>
        <v>0</v>
      </c>
      <c r="O36" s="121">
        <f>IF($C$4="citu pasākumu izmaksas",IF('3a+c+n'!$Q36="C",'3a+c+n'!O36,0))</f>
        <v>0</v>
      </c>
      <c r="P36" s="122">
        <f>IF($C$4="citu pasākumu izmaksas",IF('3a+c+n'!$Q36="C",'3a+c+n'!P36,0))</f>
        <v>0</v>
      </c>
    </row>
    <row r="37" spans="1:16" x14ac:dyDescent="0.2">
      <c r="A37" s="53">
        <f>IF(P37=0,0,IF(COUNTBLANK(P37)=1,0,COUNTA($P$14:P37)))</f>
        <v>0</v>
      </c>
      <c r="B37" s="24">
        <f>IF($C$4="citu pasākumu izmaksas",IF('3a+c+n'!$Q37="C",'3a+c+n'!B37,0))</f>
        <v>0</v>
      </c>
      <c r="C37" s="24">
        <f>IF($C$4="citu pasākumu izmaksas",IF('3a+c+n'!$Q37="C",'3a+c+n'!C37,0))</f>
        <v>0</v>
      </c>
      <c r="D37" s="24">
        <f>IF($C$4="citu pasākumu izmaksas",IF('3a+c+n'!$Q37="C",'3a+c+n'!D37,0))</f>
        <v>0</v>
      </c>
      <c r="E37" s="47"/>
      <c r="F37" s="68"/>
      <c r="G37" s="121"/>
      <c r="H37" s="121">
        <f>IF($C$4="citu pasākumu izmaksas",IF('3a+c+n'!$Q37="C",'3a+c+n'!H37,0))</f>
        <v>0</v>
      </c>
      <c r="I37" s="121"/>
      <c r="J37" s="121"/>
      <c r="K37" s="122">
        <f>IF($C$4="citu pasākumu izmaksas",IF('3a+c+n'!$Q37="C",'3a+c+n'!K37,0))</f>
        <v>0</v>
      </c>
      <c r="L37" s="84">
        <f>IF($C$4="citu pasākumu izmaksas",IF('3a+c+n'!$Q37="C",'3a+c+n'!L37,0))</f>
        <v>0</v>
      </c>
      <c r="M37" s="121">
        <f>IF($C$4="citu pasākumu izmaksas",IF('3a+c+n'!$Q37="C",'3a+c+n'!M37,0))</f>
        <v>0</v>
      </c>
      <c r="N37" s="121">
        <f>IF($C$4="citu pasākumu izmaksas",IF('3a+c+n'!$Q37="C",'3a+c+n'!N37,0))</f>
        <v>0</v>
      </c>
      <c r="O37" s="121">
        <f>IF($C$4="citu pasākumu izmaksas",IF('3a+c+n'!$Q37="C",'3a+c+n'!O37,0))</f>
        <v>0</v>
      </c>
      <c r="P37" s="122">
        <f>IF($C$4="citu pasākumu izmaksas",IF('3a+c+n'!$Q37="C",'3a+c+n'!P37,0))</f>
        <v>0</v>
      </c>
    </row>
    <row r="38" spans="1:16" x14ac:dyDescent="0.2">
      <c r="A38" s="53">
        <f>IF(P38=0,0,IF(COUNTBLANK(P38)=1,0,COUNTA($P$14:P38)))</f>
        <v>0</v>
      </c>
      <c r="B38" s="24">
        <f>IF($C$4="citu pasākumu izmaksas",IF('3a+c+n'!$Q38="C",'3a+c+n'!B38,0))</f>
        <v>0</v>
      </c>
      <c r="C38" s="24">
        <f>IF($C$4="citu pasākumu izmaksas",IF('3a+c+n'!$Q38="C",'3a+c+n'!C38,0))</f>
        <v>0</v>
      </c>
      <c r="D38" s="24">
        <f>IF($C$4="citu pasākumu izmaksas",IF('3a+c+n'!$Q38="C",'3a+c+n'!D38,0))</f>
        <v>0</v>
      </c>
      <c r="E38" s="47"/>
      <c r="F38" s="68"/>
      <c r="G38" s="121"/>
      <c r="H38" s="121">
        <f>IF($C$4="citu pasākumu izmaksas",IF('3a+c+n'!$Q38="C",'3a+c+n'!H38,0))</f>
        <v>0</v>
      </c>
      <c r="I38" s="121"/>
      <c r="J38" s="121"/>
      <c r="K38" s="122">
        <f>IF($C$4="citu pasākumu izmaksas",IF('3a+c+n'!$Q38="C",'3a+c+n'!K38,0))</f>
        <v>0</v>
      </c>
      <c r="L38" s="84">
        <f>IF($C$4="citu pasākumu izmaksas",IF('3a+c+n'!$Q38="C",'3a+c+n'!L38,0))</f>
        <v>0</v>
      </c>
      <c r="M38" s="121">
        <f>IF($C$4="citu pasākumu izmaksas",IF('3a+c+n'!$Q38="C",'3a+c+n'!M38,0))</f>
        <v>0</v>
      </c>
      <c r="N38" s="121">
        <f>IF($C$4="citu pasākumu izmaksas",IF('3a+c+n'!$Q38="C",'3a+c+n'!N38,0))</f>
        <v>0</v>
      </c>
      <c r="O38" s="121">
        <f>IF($C$4="citu pasākumu izmaksas",IF('3a+c+n'!$Q38="C",'3a+c+n'!O38,0))</f>
        <v>0</v>
      </c>
      <c r="P38" s="122">
        <f>IF($C$4="citu pasākumu izmaksas",IF('3a+c+n'!$Q38="C",'3a+c+n'!P38,0))</f>
        <v>0</v>
      </c>
    </row>
    <row r="39" spans="1:16" x14ac:dyDescent="0.2">
      <c r="A39" s="53">
        <f>IF(P39=0,0,IF(COUNTBLANK(P39)=1,0,COUNTA($P$14:P39)))</f>
        <v>0</v>
      </c>
      <c r="B39" s="24">
        <f>IF($C$4="citu pasākumu izmaksas",IF('3a+c+n'!$Q39="C",'3a+c+n'!B39,0))</f>
        <v>0</v>
      </c>
      <c r="C39" s="24">
        <f>IF($C$4="citu pasākumu izmaksas",IF('3a+c+n'!$Q39="C",'3a+c+n'!C39,0))</f>
        <v>0</v>
      </c>
      <c r="D39" s="24">
        <f>IF($C$4="citu pasākumu izmaksas",IF('3a+c+n'!$Q39="C",'3a+c+n'!D39,0))</f>
        <v>0</v>
      </c>
      <c r="E39" s="47"/>
      <c r="F39" s="68"/>
      <c r="G39" s="121"/>
      <c r="H39" s="121">
        <f>IF($C$4="citu pasākumu izmaksas",IF('3a+c+n'!$Q39="C",'3a+c+n'!H39,0))</f>
        <v>0</v>
      </c>
      <c r="I39" s="121"/>
      <c r="J39" s="121"/>
      <c r="K39" s="122">
        <f>IF($C$4="citu pasākumu izmaksas",IF('3a+c+n'!$Q39="C",'3a+c+n'!K39,0))</f>
        <v>0</v>
      </c>
      <c r="L39" s="84">
        <f>IF($C$4="citu pasākumu izmaksas",IF('3a+c+n'!$Q39="C",'3a+c+n'!L39,0))</f>
        <v>0</v>
      </c>
      <c r="M39" s="121">
        <f>IF($C$4="citu pasākumu izmaksas",IF('3a+c+n'!$Q39="C",'3a+c+n'!M39,0))</f>
        <v>0</v>
      </c>
      <c r="N39" s="121">
        <f>IF($C$4="citu pasākumu izmaksas",IF('3a+c+n'!$Q39="C",'3a+c+n'!N39,0))</f>
        <v>0</v>
      </c>
      <c r="O39" s="121">
        <f>IF($C$4="citu pasākumu izmaksas",IF('3a+c+n'!$Q39="C",'3a+c+n'!O39,0))</f>
        <v>0</v>
      </c>
      <c r="P39" s="122">
        <f>IF($C$4="citu pasākumu izmaksas",IF('3a+c+n'!$Q39="C",'3a+c+n'!P39,0))</f>
        <v>0</v>
      </c>
    </row>
    <row r="40" spans="1:16" x14ac:dyDescent="0.2">
      <c r="A40" s="53">
        <f>IF(P40=0,0,IF(COUNTBLANK(P40)=1,0,COUNTA($P$14:P40)))</f>
        <v>0</v>
      </c>
      <c r="B40" s="24">
        <f>IF($C$4="citu pasākumu izmaksas",IF('3a+c+n'!$Q40="C",'3a+c+n'!B40,0))</f>
        <v>0</v>
      </c>
      <c r="C40" s="24">
        <f>IF($C$4="citu pasākumu izmaksas",IF('3a+c+n'!$Q40="C",'3a+c+n'!C40,0))</f>
        <v>0</v>
      </c>
      <c r="D40" s="24">
        <f>IF($C$4="citu pasākumu izmaksas",IF('3a+c+n'!$Q40="C",'3a+c+n'!D40,0))</f>
        <v>0</v>
      </c>
      <c r="E40" s="47"/>
      <c r="F40" s="68"/>
      <c r="G40" s="121"/>
      <c r="H40" s="121">
        <f>IF($C$4="citu pasākumu izmaksas",IF('3a+c+n'!$Q40="C",'3a+c+n'!H40,0))</f>
        <v>0</v>
      </c>
      <c r="I40" s="121"/>
      <c r="J40" s="121"/>
      <c r="K40" s="122">
        <f>IF($C$4="citu pasākumu izmaksas",IF('3a+c+n'!$Q40="C",'3a+c+n'!K40,0))</f>
        <v>0</v>
      </c>
      <c r="L40" s="84">
        <f>IF($C$4="citu pasākumu izmaksas",IF('3a+c+n'!$Q40="C",'3a+c+n'!L40,0))</f>
        <v>0</v>
      </c>
      <c r="M40" s="121">
        <f>IF($C$4="citu pasākumu izmaksas",IF('3a+c+n'!$Q40="C",'3a+c+n'!M40,0))</f>
        <v>0</v>
      </c>
      <c r="N40" s="121">
        <f>IF($C$4="citu pasākumu izmaksas",IF('3a+c+n'!$Q40="C",'3a+c+n'!N40,0))</f>
        <v>0</v>
      </c>
      <c r="O40" s="121">
        <f>IF($C$4="citu pasākumu izmaksas",IF('3a+c+n'!$Q40="C",'3a+c+n'!O40,0))</f>
        <v>0</v>
      </c>
      <c r="P40" s="122">
        <f>IF($C$4="citu pasākumu izmaksas",IF('3a+c+n'!$Q40="C",'3a+c+n'!P40,0))</f>
        <v>0</v>
      </c>
    </row>
    <row r="41" spans="1:16" x14ac:dyDescent="0.2">
      <c r="A41" s="53">
        <f>IF(P41=0,0,IF(COUNTBLANK(P41)=1,0,COUNTA($P$14:P41)))</f>
        <v>0</v>
      </c>
      <c r="B41" s="24">
        <f>IF($C$4="citu pasākumu izmaksas",IF('3a+c+n'!$Q41="C",'3a+c+n'!B41,0))</f>
        <v>0</v>
      </c>
      <c r="C41" s="24">
        <f>IF($C$4="citu pasākumu izmaksas",IF('3a+c+n'!$Q41="C",'3a+c+n'!C41,0))</f>
        <v>0</v>
      </c>
      <c r="D41" s="24">
        <f>IF($C$4="citu pasākumu izmaksas",IF('3a+c+n'!$Q41="C",'3a+c+n'!D41,0))</f>
        <v>0</v>
      </c>
      <c r="E41" s="47"/>
      <c r="F41" s="68"/>
      <c r="G41" s="121"/>
      <c r="H41" s="121">
        <f>IF($C$4="citu pasākumu izmaksas",IF('3a+c+n'!$Q41="C",'3a+c+n'!H41,0))</f>
        <v>0</v>
      </c>
      <c r="I41" s="121"/>
      <c r="J41" s="121"/>
      <c r="K41" s="122">
        <f>IF($C$4="citu pasākumu izmaksas",IF('3a+c+n'!$Q41="C",'3a+c+n'!K41,0))</f>
        <v>0</v>
      </c>
      <c r="L41" s="84">
        <f>IF($C$4="citu pasākumu izmaksas",IF('3a+c+n'!$Q41="C",'3a+c+n'!L41,0))</f>
        <v>0</v>
      </c>
      <c r="M41" s="121">
        <f>IF($C$4="citu pasākumu izmaksas",IF('3a+c+n'!$Q41="C",'3a+c+n'!M41,0))</f>
        <v>0</v>
      </c>
      <c r="N41" s="121">
        <f>IF($C$4="citu pasākumu izmaksas",IF('3a+c+n'!$Q41="C",'3a+c+n'!N41,0))</f>
        <v>0</v>
      </c>
      <c r="O41" s="121">
        <f>IF($C$4="citu pasākumu izmaksas",IF('3a+c+n'!$Q41="C",'3a+c+n'!O41,0))</f>
        <v>0</v>
      </c>
      <c r="P41" s="122">
        <f>IF($C$4="citu pasākumu izmaksas",IF('3a+c+n'!$Q41="C",'3a+c+n'!P41,0))</f>
        <v>0</v>
      </c>
    </row>
    <row r="42" spans="1:16" x14ac:dyDescent="0.2">
      <c r="A42" s="53">
        <f>IF(P42=0,0,IF(COUNTBLANK(P42)=1,0,COUNTA($P$14:P42)))</f>
        <v>0</v>
      </c>
      <c r="B42" s="24">
        <f>IF($C$4="citu pasākumu izmaksas",IF('3a+c+n'!$Q42="C",'3a+c+n'!B42,0))</f>
        <v>0</v>
      </c>
      <c r="C42" s="24">
        <f>IF($C$4="citu pasākumu izmaksas",IF('3a+c+n'!$Q42="C",'3a+c+n'!C42,0))</f>
        <v>0</v>
      </c>
      <c r="D42" s="24">
        <f>IF($C$4="citu pasākumu izmaksas",IF('3a+c+n'!$Q42="C",'3a+c+n'!D42,0))</f>
        <v>0</v>
      </c>
      <c r="E42" s="47"/>
      <c r="F42" s="68"/>
      <c r="G42" s="121"/>
      <c r="H42" s="121">
        <f>IF($C$4="citu pasākumu izmaksas",IF('3a+c+n'!$Q42="C",'3a+c+n'!H42,0))</f>
        <v>0</v>
      </c>
      <c r="I42" s="121"/>
      <c r="J42" s="121"/>
      <c r="K42" s="122">
        <f>IF($C$4="citu pasākumu izmaksas",IF('3a+c+n'!$Q42="C",'3a+c+n'!K42,0))</f>
        <v>0</v>
      </c>
      <c r="L42" s="84">
        <f>IF($C$4="citu pasākumu izmaksas",IF('3a+c+n'!$Q42="C",'3a+c+n'!L42,0))</f>
        <v>0</v>
      </c>
      <c r="M42" s="121">
        <f>IF($C$4="citu pasākumu izmaksas",IF('3a+c+n'!$Q42="C",'3a+c+n'!M42,0))</f>
        <v>0</v>
      </c>
      <c r="N42" s="121">
        <f>IF($C$4="citu pasākumu izmaksas",IF('3a+c+n'!$Q42="C",'3a+c+n'!N42,0))</f>
        <v>0</v>
      </c>
      <c r="O42" s="121">
        <f>IF($C$4="citu pasākumu izmaksas",IF('3a+c+n'!$Q42="C",'3a+c+n'!O42,0))</f>
        <v>0</v>
      </c>
      <c r="P42" s="122">
        <f>IF($C$4="citu pasākumu izmaksas",IF('3a+c+n'!$Q42="C",'3a+c+n'!P42,0))</f>
        <v>0</v>
      </c>
    </row>
    <row r="43" spans="1:16" x14ac:dyDescent="0.2">
      <c r="A43" s="53">
        <f>IF(P43=0,0,IF(COUNTBLANK(P43)=1,0,COUNTA($P$14:P43)))</f>
        <v>0</v>
      </c>
      <c r="B43" s="24">
        <f>IF($C$4="citu pasākumu izmaksas",IF('3a+c+n'!$Q43="C",'3a+c+n'!B43,0))</f>
        <v>0</v>
      </c>
      <c r="C43" s="24">
        <f>IF($C$4="citu pasākumu izmaksas",IF('3a+c+n'!$Q43="C",'3a+c+n'!C43,0))</f>
        <v>0</v>
      </c>
      <c r="D43" s="24">
        <f>IF($C$4="citu pasākumu izmaksas",IF('3a+c+n'!$Q43="C",'3a+c+n'!D43,0))</f>
        <v>0</v>
      </c>
      <c r="E43" s="47"/>
      <c r="F43" s="68"/>
      <c r="G43" s="121"/>
      <c r="H43" s="121">
        <f>IF($C$4="citu pasākumu izmaksas",IF('3a+c+n'!$Q43="C",'3a+c+n'!H43,0))</f>
        <v>0</v>
      </c>
      <c r="I43" s="121"/>
      <c r="J43" s="121"/>
      <c r="K43" s="122">
        <f>IF($C$4="citu pasākumu izmaksas",IF('3a+c+n'!$Q43="C",'3a+c+n'!K43,0))</f>
        <v>0</v>
      </c>
      <c r="L43" s="84">
        <f>IF($C$4="citu pasākumu izmaksas",IF('3a+c+n'!$Q43="C",'3a+c+n'!L43,0))</f>
        <v>0</v>
      </c>
      <c r="M43" s="121">
        <f>IF($C$4="citu pasākumu izmaksas",IF('3a+c+n'!$Q43="C",'3a+c+n'!M43,0))</f>
        <v>0</v>
      </c>
      <c r="N43" s="121">
        <f>IF($C$4="citu pasākumu izmaksas",IF('3a+c+n'!$Q43="C",'3a+c+n'!N43,0))</f>
        <v>0</v>
      </c>
      <c r="O43" s="121">
        <f>IF($C$4="citu pasākumu izmaksas",IF('3a+c+n'!$Q43="C",'3a+c+n'!O43,0))</f>
        <v>0</v>
      </c>
      <c r="P43" s="122">
        <f>IF($C$4="citu pasākumu izmaksas",IF('3a+c+n'!$Q43="C",'3a+c+n'!P43,0))</f>
        <v>0</v>
      </c>
    </row>
    <row r="44" spans="1:16" x14ac:dyDescent="0.2">
      <c r="A44" s="53">
        <f>IF(P44=0,0,IF(COUNTBLANK(P44)=1,0,COUNTA($P$14:P44)))</f>
        <v>0</v>
      </c>
      <c r="B44" s="24">
        <f>IF($C$4="citu pasākumu izmaksas",IF('3a+c+n'!$Q44="C",'3a+c+n'!B44,0))</f>
        <v>0</v>
      </c>
      <c r="C44" s="24">
        <f>IF($C$4="citu pasākumu izmaksas",IF('3a+c+n'!$Q44="C",'3a+c+n'!C44,0))</f>
        <v>0</v>
      </c>
      <c r="D44" s="24">
        <f>IF($C$4="citu pasākumu izmaksas",IF('3a+c+n'!$Q44="C",'3a+c+n'!D44,0))</f>
        <v>0</v>
      </c>
      <c r="E44" s="47"/>
      <c r="F44" s="68"/>
      <c r="G44" s="121"/>
      <c r="H44" s="121">
        <f>IF($C$4="citu pasākumu izmaksas",IF('3a+c+n'!$Q44="C",'3a+c+n'!H44,0))</f>
        <v>0</v>
      </c>
      <c r="I44" s="121"/>
      <c r="J44" s="121"/>
      <c r="K44" s="122">
        <f>IF($C$4="citu pasākumu izmaksas",IF('3a+c+n'!$Q44="C",'3a+c+n'!K44,0))</f>
        <v>0</v>
      </c>
      <c r="L44" s="84">
        <f>IF($C$4="citu pasākumu izmaksas",IF('3a+c+n'!$Q44="C",'3a+c+n'!L44,0))</f>
        <v>0</v>
      </c>
      <c r="M44" s="121">
        <f>IF($C$4="citu pasākumu izmaksas",IF('3a+c+n'!$Q44="C",'3a+c+n'!M44,0))</f>
        <v>0</v>
      </c>
      <c r="N44" s="121">
        <f>IF($C$4="citu pasākumu izmaksas",IF('3a+c+n'!$Q44="C",'3a+c+n'!N44,0))</f>
        <v>0</v>
      </c>
      <c r="O44" s="121">
        <f>IF($C$4="citu pasākumu izmaksas",IF('3a+c+n'!$Q44="C",'3a+c+n'!O44,0))</f>
        <v>0</v>
      </c>
      <c r="P44" s="122">
        <f>IF($C$4="citu pasākumu izmaksas",IF('3a+c+n'!$Q44="C",'3a+c+n'!P44,0))</f>
        <v>0</v>
      </c>
    </row>
    <row r="45" spans="1:16" x14ac:dyDescent="0.2">
      <c r="A45" s="53">
        <f>IF(P45=0,0,IF(COUNTBLANK(P45)=1,0,COUNTA($P$14:P45)))</f>
        <v>0</v>
      </c>
      <c r="B45" s="24">
        <f>IF($C$4="citu pasākumu izmaksas",IF('3a+c+n'!$Q45="C",'3a+c+n'!B45,0))</f>
        <v>0</v>
      </c>
      <c r="C45" s="24">
        <f>IF($C$4="citu pasākumu izmaksas",IF('3a+c+n'!$Q45="C",'3a+c+n'!C45,0))</f>
        <v>0</v>
      </c>
      <c r="D45" s="24">
        <f>IF($C$4="citu pasākumu izmaksas",IF('3a+c+n'!$Q45="C",'3a+c+n'!D45,0))</f>
        <v>0</v>
      </c>
      <c r="E45" s="47"/>
      <c r="F45" s="68"/>
      <c r="G45" s="121"/>
      <c r="H45" s="121">
        <f>IF($C$4="citu pasākumu izmaksas",IF('3a+c+n'!$Q45="C",'3a+c+n'!H45,0))</f>
        <v>0</v>
      </c>
      <c r="I45" s="121"/>
      <c r="J45" s="121"/>
      <c r="K45" s="122">
        <f>IF($C$4="citu pasākumu izmaksas",IF('3a+c+n'!$Q45="C",'3a+c+n'!K45,0))</f>
        <v>0</v>
      </c>
      <c r="L45" s="84">
        <f>IF($C$4="citu pasākumu izmaksas",IF('3a+c+n'!$Q45="C",'3a+c+n'!L45,0))</f>
        <v>0</v>
      </c>
      <c r="M45" s="121">
        <f>IF($C$4="citu pasākumu izmaksas",IF('3a+c+n'!$Q45="C",'3a+c+n'!M45,0))</f>
        <v>0</v>
      </c>
      <c r="N45" s="121">
        <f>IF($C$4="citu pasākumu izmaksas",IF('3a+c+n'!$Q45="C",'3a+c+n'!N45,0))</f>
        <v>0</v>
      </c>
      <c r="O45" s="121">
        <f>IF($C$4="citu pasākumu izmaksas",IF('3a+c+n'!$Q45="C",'3a+c+n'!O45,0))</f>
        <v>0</v>
      </c>
      <c r="P45" s="122">
        <f>IF($C$4="citu pasākumu izmaksas",IF('3a+c+n'!$Q45="C",'3a+c+n'!P45,0))</f>
        <v>0</v>
      </c>
    </row>
    <row r="46" spans="1:16" x14ac:dyDescent="0.2">
      <c r="A46" s="53">
        <f>IF(P46=0,0,IF(COUNTBLANK(P46)=1,0,COUNTA($P$14:P46)))</f>
        <v>0</v>
      </c>
      <c r="B46" s="24">
        <f>IF($C$4="citu pasākumu izmaksas",IF('3a+c+n'!$Q46="C",'3a+c+n'!B46,0))</f>
        <v>0</v>
      </c>
      <c r="C46" s="24">
        <f>IF($C$4="citu pasākumu izmaksas",IF('3a+c+n'!$Q46="C",'3a+c+n'!C46,0))</f>
        <v>0</v>
      </c>
      <c r="D46" s="24">
        <f>IF($C$4="citu pasākumu izmaksas",IF('3a+c+n'!$Q46="C",'3a+c+n'!D46,0))</f>
        <v>0</v>
      </c>
      <c r="E46" s="47"/>
      <c r="F46" s="68"/>
      <c r="G46" s="121"/>
      <c r="H46" s="121">
        <f>IF($C$4="citu pasākumu izmaksas",IF('3a+c+n'!$Q46="C",'3a+c+n'!H46,0))</f>
        <v>0</v>
      </c>
      <c r="I46" s="121"/>
      <c r="J46" s="121"/>
      <c r="K46" s="122">
        <f>IF($C$4="citu pasākumu izmaksas",IF('3a+c+n'!$Q46="C",'3a+c+n'!K46,0))</f>
        <v>0</v>
      </c>
      <c r="L46" s="84">
        <f>IF($C$4="citu pasākumu izmaksas",IF('3a+c+n'!$Q46="C",'3a+c+n'!L46,0))</f>
        <v>0</v>
      </c>
      <c r="M46" s="121">
        <f>IF($C$4="citu pasākumu izmaksas",IF('3a+c+n'!$Q46="C",'3a+c+n'!M46,0))</f>
        <v>0</v>
      </c>
      <c r="N46" s="121">
        <f>IF($C$4="citu pasākumu izmaksas",IF('3a+c+n'!$Q46="C",'3a+c+n'!N46,0))</f>
        <v>0</v>
      </c>
      <c r="O46" s="121">
        <f>IF($C$4="citu pasākumu izmaksas",IF('3a+c+n'!$Q46="C",'3a+c+n'!O46,0))</f>
        <v>0</v>
      </c>
      <c r="P46" s="122">
        <f>IF($C$4="citu pasākumu izmaksas",IF('3a+c+n'!$Q46="C",'3a+c+n'!P46,0))</f>
        <v>0</v>
      </c>
    </row>
    <row r="47" spans="1:16" x14ac:dyDescent="0.2">
      <c r="A47" s="53">
        <f>IF(P47=0,0,IF(COUNTBLANK(P47)=1,0,COUNTA($P$14:P47)))</f>
        <v>0</v>
      </c>
      <c r="B47" s="24">
        <f>IF($C$4="citu pasākumu izmaksas",IF('3a+c+n'!$Q47="C",'3a+c+n'!B47,0))</f>
        <v>0</v>
      </c>
      <c r="C47" s="24">
        <f>IF($C$4="citu pasākumu izmaksas",IF('3a+c+n'!$Q47="C",'3a+c+n'!C47,0))</f>
        <v>0</v>
      </c>
      <c r="D47" s="24">
        <f>IF($C$4="citu pasākumu izmaksas",IF('3a+c+n'!$Q47="C",'3a+c+n'!D47,0))</f>
        <v>0</v>
      </c>
      <c r="E47" s="47"/>
      <c r="F47" s="68"/>
      <c r="G47" s="121"/>
      <c r="H47" s="121">
        <f>IF($C$4="citu pasākumu izmaksas",IF('3a+c+n'!$Q47="C",'3a+c+n'!H47,0))</f>
        <v>0</v>
      </c>
      <c r="I47" s="121"/>
      <c r="J47" s="121"/>
      <c r="K47" s="122">
        <f>IF($C$4="citu pasākumu izmaksas",IF('3a+c+n'!$Q47="C",'3a+c+n'!K47,0))</f>
        <v>0</v>
      </c>
      <c r="L47" s="84">
        <f>IF($C$4="citu pasākumu izmaksas",IF('3a+c+n'!$Q47="C",'3a+c+n'!L47,0))</f>
        <v>0</v>
      </c>
      <c r="M47" s="121">
        <f>IF($C$4="citu pasākumu izmaksas",IF('3a+c+n'!$Q47="C",'3a+c+n'!M47,0))</f>
        <v>0</v>
      </c>
      <c r="N47" s="121">
        <f>IF($C$4="citu pasākumu izmaksas",IF('3a+c+n'!$Q47="C",'3a+c+n'!N47,0))</f>
        <v>0</v>
      </c>
      <c r="O47" s="121">
        <f>IF($C$4="citu pasākumu izmaksas",IF('3a+c+n'!$Q47="C",'3a+c+n'!O47,0))</f>
        <v>0</v>
      </c>
      <c r="P47" s="122">
        <f>IF($C$4="citu pasākumu izmaksas",IF('3a+c+n'!$Q47="C",'3a+c+n'!P47,0))</f>
        <v>0</v>
      </c>
    </row>
    <row r="48" spans="1:16" x14ac:dyDescent="0.2">
      <c r="A48" s="53">
        <f>IF(P48=0,0,IF(COUNTBLANK(P48)=1,0,COUNTA($P$14:P48)))</f>
        <v>0</v>
      </c>
      <c r="B48" s="24">
        <f>IF($C$4="citu pasākumu izmaksas",IF('3a+c+n'!$Q48="C",'3a+c+n'!B48,0))</f>
        <v>0</v>
      </c>
      <c r="C48" s="24">
        <f>IF($C$4="citu pasākumu izmaksas",IF('3a+c+n'!$Q48="C",'3a+c+n'!C48,0))</f>
        <v>0</v>
      </c>
      <c r="D48" s="24">
        <f>IF($C$4="citu pasākumu izmaksas",IF('3a+c+n'!$Q48="C",'3a+c+n'!D48,0))</f>
        <v>0</v>
      </c>
      <c r="E48" s="47"/>
      <c r="F48" s="68"/>
      <c r="G48" s="121"/>
      <c r="H48" s="121">
        <f>IF($C$4="citu pasākumu izmaksas",IF('3a+c+n'!$Q48="C",'3a+c+n'!H48,0))</f>
        <v>0</v>
      </c>
      <c r="I48" s="121"/>
      <c r="J48" s="121"/>
      <c r="K48" s="122">
        <f>IF($C$4="citu pasākumu izmaksas",IF('3a+c+n'!$Q48="C",'3a+c+n'!K48,0))</f>
        <v>0</v>
      </c>
      <c r="L48" s="84">
        <f>IF($C$4="citu pasākumu izmaksas",IF('3a+c+n'!$Q48="C",'3a+c+n'!L48,0))</f>
        <v>0</v>
      </c>
      <c r="M48" s="121">
        <f>IF($C$4="citu pasākumu izmaksas",IF('3a+c+n'!$Q48="C",'3a+c+n'!M48,0))</f>
        <v>0</v>
      </c>
      <c r="N48" s="121">
        <f>IF($C$4="citu pasākumu izmaksas",IF('3a+c+n'!$Q48="C",'3a+c+n'!N48,0))</f>
        <v>0</v>
      </c>
      <c r="O48" s="121">
        <f>IF($C$4="citu pasākumu izmaksas",IF('3a+c+n'!$Q48="C",'3a+c+n'!O48,0))</f>
        <v>0</v>
      </c>
      <c r="P48" s="122">
        <f>IF($C$4="citu pasākumu izmaksas",IF('3a+c+n'!$Q48="C",'3a+c+n'!P48,0))</f>
        <v>0</v>
      </c>
    </row>
    <row r="49" spans="1:16" x14ac:dyDescent="0.2">
      <c r="A49" s="53">
        <f>IF(P49=0,0,IF(COUNTBLANK(P49)=1,0,COUNTA($P$14:P49)))</f>
        <v>0</v>
      </c>
      <c r="B49" s="24">
        <f>IF($C$4="citu pasākumu izmaksas",IF('3a+c+n'!$Q49="C",'3a+c+n'!B49,0))</f>
        <v>0</v>
      </c>
      <c r="C49" s="24">
        <f>IF($C$4="citu pasākumu izmaksas",IF('3a+c+n'!$Q49="C",'3a+c+n'!C49,0))</f>
        <v>0</v>
      </c>
      <c r="D49" s="24">
        <f>IF($C$4="citu pasākumu izmaksas",IF('3a+c+n'!$Q49="C",'3a+c+n'!D49,0))</f>
        <v>0</v>
      </c>
      <c r="E49" s="47"/>
      <c r="F49" s="68"/>
      <c r="G49" s="121"/>
      <c r="H49" s="121">
        <f>IF($C$4="citu pasākumu izmaksas",IF('3a+c+n'!$Q49="C",'3a+c+n'!H49,0))</f>
        <v>0</v>
      </c>
      <c r="I49" s="121"/>
      <c r="J49" s="121"/>
      <c r="K49" s="122">
        <f>IF($C$4="citu pasākumu izmaksas",IF('3a+c+n'!$Q49="C",'3a+c+n'!K49,0))</f>
        <v>0</v>
      </c>
      <c r="L49" s="84">
        <f>IF($C$4="citu pasākumu izmaksas",IF('3a+c+n'!$Q49="C",'3a+c+n'!L49,0))</f>
        <v>0</v>
      </c>
      <c r="M49" s="121">
        <f>IF($C$4="citu pasākumu izmaksas",IF('3a+c+n'!$Q49="C",'3a+c+n'!M49,0))</f>
        <v>0</v>
      </c>
      <c r="N49" s="121">
        <f>IF($C$4="citu pasākumu izmaksas",IF('3a+c+n'!$Q49="C",'3a+c+n'!N49,0))</f>
        <v>0</v>
      </c>
      <c r="O49" s="121">
        <f>IF($C$4="citu pasākumu izmaksas",IF('3a+c+n'!$Q49="C",'3a+c+n'!O49,0))</f>
        <v>0</v>
      </c>
      <c r="P49" s="122">
        <f>IF($C$4="citu pasākumu izmaksas",IF('3a+c+n'!$Q49="C",'3a+c+n'!P49,0))</f>
        <v>0</v>
      </c>
    </row>
    <row r="50" spans="1:16" x14ac:dyDescent="0.2">
      <c r="A50" s="53">
        <f>IF(P50=0,0,IF(COUNTBLANK(P50)=1,0,COUNTA($P$14:P50)))</f>
        <v>0</v>
      </c>
      <c r="B50" s="24">
        <f>IF($C$4="citu pasākumu izmaksas",IF('3a+c+n'!$Q50="C",'3a+c+n'!B50,0))</f>
        <v>0</v>
      </c>
      <c r="C50" s="24">
        <f>IF($C$4="citu pasākumu izmaksas",IF('3a+c+n'!$Q50="C",'3a+c+n'!C50,0))</f>
        <v>0</v>
      </c>
      <c r="D50" s="24">
        <f>IF($C$4="citu pasākumu izmaksas",IF('3a+c+n'!$Q50="C",'3a+c+n'!D50,0))</f>
        <v>0</v>
      </c>
      <c r="E50" s="47"/>
      <c r="F50" s="68"/>
      <c r="G50" s="121"/>
      <c r="H50" s="121">
        <f>IF($C$4="citu pasākumu izmaksas",IF('3a+c+n'!$Q50="C",'3a+c+n'!H50,0))</f>
        <v>0</v>
      </c>
      <c r="I50" s="121"/>
      <c r="J50" s="121"/>
      <c r="K50" s="122">
        <f>IF($C$4="citu pasākumu izmaksas",IF('3a+c+n'!$Q50="C",'3a+c+n'!K50,0))</f>
        <v>0</v>
      </c>
      <c r="L50" s="84">
        <f>IF($C$4="citu pasākumu izmaksas",IF('3a+c+n'!$Q50="C",'3a+c+n'!L50,0))</f>
        <v>0</v>
      </c>
      <c r="M50" s="121">
        <f>IF($C$4="citu pasākumu izmaksas",IF('3a+c+n'!$Q50="C",'3a+c+n'!M50,0))</f>
        <v>0</v>
      </c>
      <c r="N50" s="121">
        <f>IF($C$4="citu pasākumu izmaksas",IF('3a+c+n'!$Q50="C",'3a+c+n'!N50,0))</f>
        <v>0</v>
      </c>
      <c r="O50" s="121">
        <f>IF($C$4="citu pasākumu izmaksas",IF('3a+c+n'!$Q50="C",'3a+c+n'!O50,0))</f>
        <v>0</v>
      </c>
      <c r="P50" s="122">
        <f>IF($C$4="citu pasākumu izmaksas",IF('3a+c+n'!$Q50="C",'3a+c+n'!P50,0))</f>
        <v>0</v>
      </c>
    </row>
    <row r="51" spans="1:16" x14ac:dyDescent="0.2">
      <c r="A51" s="53">
        <f>IF(P51=0,0,IF(COUNTBLANK(P51)=1,0,COUNTA($P$14:P51)))</f>
        <v>0</v>
      </c>
      <c r="B51" s="24">
        <f>IF($C$4="citu pasākumu izmaksas",IF('3a+c+n'!$Q51="C",'3a+c+n'!B51,0))</f>
        <v>0</v>
      </c>
      <c r="C51" s="24">
        <f>IF($C$4="citu pasākumu izmaksas",IF('3a+c+n'!$Q51="C",'3a+c+n'!C51,0))</f>
        <v>0</v>
      </c>
      <c r="D51" s="24">
        <f>IF($C$4="citu pasākumu izmaksas",IF('3a+c+n'!$Q51="C",'3a+c+n'!D51,0))</f>
        <v>0</v>
      </c>
      <c r="E51" s="47"/>
      <c r="F51" s="68"/>
      <c r="G51" s="121"/>
      <c r="H51" s="121">
        <f>IF($C$4="citu pasākumu izmaksas",IF('3a+c+n'!$Q51="C",'3a+c+n'!H51,0))</f>
        <v>0</v>
      </c>
      <c r="I51" s="121"/>
      <c r="J51" s="121"/>
      <c r="K51" s="122">
        <f>IF($C$4="citu pasākumu izmaksas",IF('3a+c+n'!$Q51="C",'3a+c+n'!K51,0))</f>
        <v>0</v>
      </c>
      <c r="L51" s="84">
        <f>IF($C$4="citu pasākumu izmaksas",IF('3a+c+n'!$Q51="C",'3a+c+n'!L51,0))</f>
        <v>0</v>
      </c>
      <c r="M51" s="121">
        <f>IF($C$4="citu pasākumu izmaksas",IF('3a+c+n'!$Q51="C",'3a+c+n'!M51,0))</f>
        <v>0</v>
      </c>
      <c r="N51" s="121">
        <f>IF($C$4="citu pasākumu izmaksas",IF('3a+c+n'!$Q51="C",'3a+c+n'!N51,0))</f>
        <v>0</v>
      </c>
      <c r="O51" s="121">
        <f>IF($C$4="citu pasākumu izmaksas",IF('3a+c+n'!$Q51="C",'3a+c+n'!O51,0))</f>
        <v>0</v>
      </c>
      <c r="P51" s="122">
        <f>IF($C$4="citu pasākumu izmaksas",IF('3a+c+n'!$Q51="C",'3a+c+n'!P51,0))</f>
        <v>0</v>
      </c>
    </row>
    <row r="52" spans="1:16" x14ac:dyDescent="0.2">
      <c r="A52" s="53">
        <f>IF(P52=0,0,IF(COUNTBLANK(P52)=1,0,COUNTA($P$14:P52)))</f>
        <v>0</v>
      </c>
      <c r="B52" s="24">
        <f>IF($C$4="citu pasākumu izmaksas",IF('3a+c+n'!$Q52="C",'3a+c+n'!B52,0))</f>
        <v>0</v>
      </c>
      <c r="C52" s="24">
        <f>IF($C$4="citu pasākumu izmaksas",IF('3a+c+n'!$Q52="C",'3a+c+n'!C52,0))</f>
        <v>0</v>
      </c>
      <c r="D52" s="24">
        <f>IF($C$4="citu pasākumu izmaksas",IF('3a+c+n'!$Q52="C",'3a+c+n'!D52,0))</f>
        <v>0</v>
      </c>
      <c r="E52" s="47"/>
      <c r="F52" s="68"/>
      <c r="G52" s="121"/>
      <c r="H52" s="121">
        <f>IF($C$4="citu pasākumu izmaksas",IF('3a+c+n'!$Q52="C",'3a+c+n'!H52,0))</f>
        <v>0</v>
      </c>
      <c r="I52" s="121"/>
      <c r="J52" s="121"/>
      <c r="K52" s="122">
        <f>IF($C$4="citu pasākumu izmaksas",IF('3a+c+n'!$Q52="C",'3a+c+n'!K52,0))</f>
        <v>0</v>
      </c>
      <c r="L52" s="84">
        <f>IF($C$4="citu pasākumu izmaksas",IF('3a+c+n'!$Q52="C",'3a+c+n'!L52,0))</f>
        <v>0</v>
      </c>
      <c r="M52" s="121">
        <f>IF($C$4="citu pasākumu izmaksas",IF('3a+c+n'!$Q52="C",'3a+c+n'!M52,0))</f>
        <v>0</v>
      </c>
      <c r="N52" s="121">
        <f>IF($C$4="citu pasākumu izmaksas",IF('3a+c+n'!$Q52="C",'3a+c+n'!N52,0))</f>
        <v>0</v>
      </c>
      <c r="O52" s="121">
        <f>IF($C$4="citu pasākumu izmaksas",IF('3a+c+n'!$Q52="C",'3a+c+n'!O52,0))</f>
        <v>0</v>
      </c>
      <c r="P52" s="122">
        <f>IF($C$4="citu pasākumu izmaksas",IF('3a+c+n'!$Q52="C",'3a+c+n'!P52,0))</f>
        <v>0</v>
      </c>
    </row>
    <row r="53" spans="1:16" x14ac:dyDescent="0.2">
      <c r="A53" s="53">
        <f>IF(P53=0,0,IF(COUNTBLANK(P53)=1,0,COUNTA($P$14:P53)))</f>
        <v>0</v>
      </c>
      <c r="B53" s="24">
        <f>IF($C$4="citu pasākumu izmaksas",IF('3a+c+n'!$Q53="C",'3a+c+n'!B53,0))</f>
        <v>0</v>
      </c>
      <c r="C53" s="24">
        <f>IF($C$4="citu pasākumu izmaksas",IF('3a+c+n'!$Q53="C",'3a+c+n'!C53,0))</f>
        <v>0</v>
      </c>
      <c r="D53" s="24">
        <f>IF($C$4="citu pasākumu izmaksas",IF('3a+c+n'!$Q53="C",'3a+c+n'!D53,0))</f>
        <v>0</v>
      </c>
      <c r="E53" s="47"/>
      <c r="F53" s="68"/>
      <c r="G53" s="121"/>
      <c r="H53" s="121">
        <f>IF($C$4="citu pasākumu izmaksas",IF('3a+c+n'!$Q53="C",'3a+c+n'!H53,0))</f>
        <v>0</v>
      </c>
      <c r="I53" s="121"/>
      <c r="J53" s="121"/>
      <c r="K53" s="122">
        <f>IF($C$4="citu pasākumu izmaksas",IF('3a+c+n'!$Q53="C",'3a+c+n'!K53,0))</f>
        <v>0</v>
      </c>
      <c r="L53" s="84">
        <f>IF($C$4="citu pasākumu izmaksas",IF('3a+c+n'!$Q53="C",'3a+c+n'!L53,0))</f>
        <v>0</v>
      </c>
      <c r="M53" s="121">
        <f>IF($C$4="citu pasākumu izmaksas",IF('3a+c+n'!$Q53="C",'3a+c+n'!M53,0))</f>
        <v>0</v>
      </c>
      <c r="N53" s="121">
        <f>IF($C$4="citu pasākumu izmaksas",IF('3a+c+n'!$Q53="C",'3a+c+n'!N53,0))</f>
        <v>0</v>
      </c>
      <c r="O53" s="121">
        <f>IF($C$4="citu pasākumu izmaksas",IF('3a+c+n'!$Q53="C",'3a+c+n'!O53,0))</f>
        <v>0</v>
      </c>
      <c r="P53" s="122">
        <f>IF($C$4="citu pasākumu izmaksas",IF('3a+c+n'!$Q53="C",'3a+c+n'!P53,0))</f>
        <v>0</v>
      </c>
    </row>
    <row r="54" spans="1:16" x14ac:dyDescent="0.2">
      <c r="A54" s="53">
        <f>IF(P54=0,0,IF(COUNTBLANK(P54)=1,0,COUNTA($P$14:P54)))</f>
        <v>0</v>
      </c>
      <c r="B54" s="24">
        <f>IF($C$4="citu pasākumu izmaksas",IF('3a+c+n'!$Q54="C",'3a+c+n'!B54,0))</f>
        <v>0</v>
      </c>
      <c r="C54" s="24">
        <f>IF($C$4="citu pasākumu izmaksas",IF('3a+c+n'!$Q54="C",'3a+c+n'!C54,0))</f>
        <v>0</v>
      </c>
      <c r="D54" s="24">
        <f>IF($C$4="citu pasākumu izmaksas",IF('3a+c+n'!$Q54="C",'3a+c+n'!D54,0))</f>
        <v>0</v>
      </c>
      <c r="E54" s="47"/>
      <c r="F54" s="68"/>
      <c r="G54" s="121"/>
      <c r="H54" s="121">
        <f>IF($C$4="citu pasākumu izmaksas",IF('3a+c+n'!$Q54="C",'3a+c+n'!H54,0))</f>
        <v>0</v>
      </c>
      <c r="I54" s="121"/>
      <c r="J54" s="121"/>
      <c r="K54" s="122">
        <f>IF($C$4="citu pasākumu izmaksas",IF('3a+c+n'!$Q54="C",'3a+c+n'!K54,0))</f>
        <v>0</v>
      </c>
      <c r="L54" s="84">
        <f>IF($C$4="citu pasākumu izmaksas",IF('3a+c+n'!$Q54="C",'3a+c+n'!L54,0))</f>
        <v>0</v>
      </c>
      <c r="M54" s="121">
        <f>IF($C$4="citu pasākumu izmaksas",IF('3a+c+n'!$Q54="C",'3a+c+n'!M54,0))</f>
        <v>0</v>
      </c>
      <c r="N54" s="121">
        <f>IF($C$4="citu pasākumu izmaksas",IF('3a+c+n'!$Q54="C",'3a+c+n'!N54,0))</f>
        <v>0</v>
      </c>
      <c r="O54" s="121">
        <f>IF($C$4="citu pasākumu izmaksas",IF('3a+c+n'!$Q54="C",'3a+c+n'!O54,0))</f>
        <v>0</v>
      </c>
      <c r="P54" s="122">
        <f>IF($C$4="citu pasākumu izmaksas",IF('3a+c+n'!$Q54="C",'3a+c+n'!P54,0))</f>
        <v>0</v>
      </c>
    </row>
    <row r="55" spans="1:16" x14ac:dyDescent="0.2">
      <c r="A55" s="53">
        <f>IF(P55=0,0,IF(COUNTBLANK(P55)=1,0,COUNTA($P$14:P55)))</f>
        <v>0</v>
      </c>
      <c r="B55" s="24">
        <f>IF($C$4="citu pasākumu izmaksas",IF('3a+c+n'!$Q55="C",'3a+c+n'!B55,0))</f>
        <v>0</v>
      </c>
      <c r="C55" s="24">
        <f>IF($C$4="citu pasākumu izmaksas",IF('3a+c+n'!$Q55="C",'3a+c+n'!C55,0))</f>
        <v>0</v>
      </c>
      <c r="D55" s="24">
        <f>IF($C$4="citu pasākumu izmaksas",IF('3a+c+n'!$Q55="C",'3a+c+n'!D55,0))</f>
        <v>0</v>
      </c>
      <c r="E55" s="47"/>
      <c r="F55" s="68"/>
      <c r="G55" s="121"/>
      <c r="H55" s="121">
        <f>IF($C$4="citu pasākumu izmaksas",IF('3a+c+n'!$Q55="C",'3a+c+n'!H55,0))</f>
        <v>0</v>
      </c>
      <c r="I55" s="121"/>
      <c r="J55" s="121"/>
      <c r="K55" s="122">
        <f>IF($C$4="citu pasākumu izmaksas",IF('3a+c+n'!$Q55="C",'3a+c+n'!K55,0))</f>
        <v>0</v>
      </c>
      <c r="L55" s="84">
        <f>IF($C$4="citu pasākumu izmaksas",IF('3a+c+n'!$Q55="C",'3a+c+n'!L55,0))</f>
        <v>0</v>
      </c>
      <c r="M55" s="121">
        <f>IF($C$4="citu pasākumu izmaksas",IF('3a+c+n'!$Q55="C",'3a+c+n'!M55,0))</f>
        <v>0</v>
      </c>
      <c r="N55" s="121">
        <f>IF($C$4="citu pasākumu izmaksas",IF('3a+c+n'!$Q55="C",'3a+c+n'!N55,0))</f>
        <v>0</v>
      </c>
      <c r="O55" s="121">
        <f>IF($C$4="citu pasākumu izmaksas",IF('3a+c+n'!$Q55="C",'3a+c+n'!O55,0))</f>
        <v>0</v>
      </c>
      <c r="P55" s="122">
        <f>IF($C$4="citu pasākumu izmaksas",IF('3a+c+n'!$Q55="C",'3a+c+n'!P55,0))</f>
        <v>0</v>
      </c>
    </row>
    <row r="56" spans="1:16" x14ac:dyDescent="0.2">
      <c r="A56" s="53">
        <f>IF(P56=0,0,IF(COUNTBLANK(P56)=1,0,COUNTA($P$14:P56)))</f>
        <v>0</v>
      </c>
      <c r="B56" s="24">
        <f>IF($C$4="citu pasākumu izmaksas",IF('3a+c+n'!$Q56="C",'3a+c+n'!B56,0))</f>
        <v>0</v>
      </c>
      <c r="C56" s="24">
        <f>IF($C$4="citu pasākumu izmaksas",IF('3a+c+n'!$Q56="C",'3a+c+n'!C56,0))</f>
        <v>0</v>
      </c>
      <c r="D56" s="24">
        <f>IF($C$4="citu pasākumu izmaksas",IF('3a+c+n'!$Q56="C",'3a+c+n'!D56,0))</f>
        <v>0</v>
      </c>
      <c r="E56" s="47"/>
      <c r="F56" s="68"/>
      <c r="G56" s="121"/>
      <c r="H56" s="121">
        <f>IF($C$4="citu pasākumu izmaksas",IF('3a+c+n'!$Q56="C",'3a+c+n'!H56,0))</f>
        <v>0</v>
      </c>
      <c r="I56" s="121"/>
      <c r="J56" s="121"/>
      <c r="K56" s="122">
        <f>IF($C$4="citu pasākumu izmaksas",IF('3a+c+n'!$Q56="C",'3a+c+n'!K56,0))</f>
        <v>0</v>
      </c>
      <c r="L56" s="84">
        <f>IF($C$4="citu pasākumu izmaksas",IF('3a+c+n'!$Q56="C",'3a+c+n'!L56,0))</f>
        <v>0</v>
      </c>
      <c r="M56" s="121">
        <f>IF($C$4="citu pasākumu izmaksas",IF('3a+c+n'!$Q56="C",'3a+c+n'!M56,0))</f>
        <v>0</v>
      </c>
      <c r="N56" s="121">
        <f>IF($C$4="citu pasākumu izmaksas",IF('3a+c+n'!$Q56="C",'3a+c+n'!N56,0))</f>
        <v>0</v>
      </c>
      <c r="O56" s="121">
        <f>IF($C$4="citu pasākumu izmaksas",IF('3a+c+n'!$Q56="C",'3a+c+n'!O56,0))</f>
        <v>0</v>
      </c>
      <c r="P56" s="122">
        <f>IF($C$4="citu pasākumu izmaksas",IF('3a+c+n'!$Q56="C",'3a+c+n'!P56,0))</f>
        <v>0</v>
      </c>
    </row>
    <row r="57" spans="1:16" x14ac:dyDescent="0.2">
      <c r="A57" s="53">
        <f>IF(P57=0,0,IF(COUNTBLANK(P57)=1,0,COUNTA($P$14:P57)))</f>
        <v>0</v>
      </c>
      <c r="B57" s="24">
        <f>IF($C$4="citu pasākumu izmaksas",IF('3a+c+n'!$Q57="C",'3a+c+n'!B57,0))</f>
        <v>0</v>
      </c>
      <c r="C57" s="24">
        <f>IF($C$4="citu pasākumu izmaksas",IF('3a+c+n'!$Q57="C",'3a+c+n'!C57,0))</f>
        <v>0</v>
      </c>
      <c r="D57" s="24">
        <f>IF($C$4="citu pasākumu izmaksas",IF('3a+c+n'!$Q57="C",'3a+c+n'!D57,0))</f>
        <v>0</v>
      </c>
      <c r="E57" s="47"/>
      <c r="F57" s="68"/>
      <c r="G57" s="121"/>
      <c r="H57" s="121">
        <f>IF($C$4="citu pasākumu izmaksas",IF('3a+c+n'!$Q57="C",'3a+c+n'!H57,0))</f>
        <v>0</v>
      </c>
      <c r="I57" s="121"/>
      <c r="J57" s="121"/>
      <c r="K57" s="122">
        <f>IF($C$4="citu pasākumu izmaksas",IF('3a+c+n'!$Q57="C",'3a+c+n'!K57,0))</f>
        <v>0</v>
      </c>
      <c r="L57" s="84">
        <f>IF($C$4="citu pasākumu izmaksas",IF('3a+c+n'!$Q57="C",'3a+c+n'!L57,0))</f>
        <v>0</v>
      </c>
      <c r="M57" s="121">
        <f>IF($C$4="citu pasākumu izmaksas",IF('3a+c+n'!$Q57="C",'3a+c+n'!M57,0))</f>
        <v>0</v>
      </c>
      <c r="N57" s="121">
        <f>IF($C$4="citu pasākumu izmaksas",IF('3a+c+n'!$Q57="C",'3a+c+n'!N57,0))</f>
        <v>0</v>
      </c>
      <c r="O57" s="121">
        <f>IF($C$4="citu pasākumu izmaksas",IF('3a+c+n'!$Q57="C",'3a+c+n'!O57,0))</f>
        <v>0</v>
      </c>
      <c r="P57" s="122">
        <f>IF($C$4="citu pasākumu izmaksas",IF('3a+c+n'!$Q57="C",'3a+c+n'!P57,0))</f>
        <v>0</v>
      </c>
    </row>
    <row r="58" spans="1:16" x14ac:dyDescent="0.2">
      <c r="A58" s="53">
        <f>IF(P58=0,0,IF(COUNTBLANK(P58)=1,0,COUNTA($P$14:P58)))</f>
        <v>0</v>
      </c>
      <c r="B58" s="24">
        <f>IF($C$4="citu pasākumu izmaksas",IF('3a+c+n'!$Q58="C",'3a+c+n'!B58,0))</f>
        <v>0</v>
      </c>
      <c r="C58" s="24">
        <f>IF($C$4="citu pasākumu izmaksas",IF('3a+c+n'!$Q58="C",'3a+c+n'!C58,0))</f>
        <v>0</v>
      </c>
      <c r="D58" s="24">
        <f>IF($C$4="citu pasākumu izmaksas",IF('3a+c+n'!$Q58="C",'3a+c+n'!D58,0))</f>
        <v>0</v>
      </c>
      <c r="E58" s="47"/>
      <c r="F58" s="68"/>
      <c r="G58" s="121"/>
      <c r="H58" s="121">
        <f>IF($C$4="citu pasākumu izmaksas",IF('3a+c+n'!$Q58="C",'3a+c+n'!H58,0))</f>
        <v>0</v>
      </c>
      <c r="I58" s="121"/>
      <c r="J58" s="121"/>
      <c r="K58" s="122">
        <f>IF($C$4="citu pasākumu izmaksas",IF('3a+c+n'!$Q58="C",'3a+c+n'!K58,0))</f>
        <v>0</v>
      </c>
      <c r="L58" s="84">
        <f>IF($C$4="citu pasākumu izmaksas",IF('3a+c+n'!$Q58="C",'3a+c+n'!L58,0))</f>
        <v>0</v>
      </c>
      <c r="M58" s="121">
        <f>IF($C$4="citu pasākumu izmaksas",IF('3a+c+n'!$Q58="C",'3a+c+n'!M58,0))</f>
        <v>0</v>
      </c>
      <c r="N58" s="121">
        <f>IF($C$4="citu pasākumu izmaksas",IF('3a+c+n'!$Q58="C",'3a+c+n'!N58,0))</f>
        <v>0</v>
      </c>
      <c r="O58" s="121">
        <f>IF($C$4="citu pasākumu izmaksas",IF('3a+c+n'!$Q58="C",'3a+c+n'!O58,0))</f>
        <v>0</v>
      </c>
      <c r="P58" s="122">
        <f>IF($C$4="citu pasākumu izmaksas",IF('3a+c+n'!$Q58="C",'3a+c+n'!P58,0))</f>
        <v>0</v>
      </c>
    </row>
    <row r="59" spans="1:16" x14ac:dyDescent="0.2">
      <c r="A59" s="53">
        <f>IF(P59=0,0,IF(COUNTBLANK(P59)=1,0,COUNTA($P$14:P59)))</f>
        <v>0</v>
      </c>
      <c r="B59" s="24">
        <f>IF($C$4="citu pasākumu izmaksas",IF('3a+c+n'!$Q59="C",'3a+c+n'!B59,0))</f>
        <v>0</v>
      </c>
      <c r="C59" s="24">
        <f>IF($C$4="citu pasākumu izmaksas",IF('3a+c+n'!$Q59="C",'3a+c+n'!C59,0))</f>
        <v>0</v>
      </c>
      <c r="D59" s="24">
        <f>IF($C$4="citu pasākumu izmaksas",IF('3a+c+n'!$Q59="C",'3a+c+n'!D59,0))</f>
        <v>0</v>
      </c>
      <c r="E59" s="47"/>
      <c r="F59" s="68"/>
      <c r="G59" s="121"/>
      <c r="H59" s="121">
        <f>IF($C$4="citu pasākumu izmaksas",IF('3a+c+n'!$Q59="C",'3a+c+n'!H59,0))</f>
        <v>0</v>
      </c>
      <c r="I59" s="121"/>
      <c r="J59" s="121"/>
      <c r="K59" s="122">
        <f>IF($C$4="citu pasākumu izmaksas",IF('3a+c+n'!$Q59="C",'3a+c+n'!K59,0))</f>
        <v>0</v>
      </c>
      <c r="L59" s="84">
        <f>IF($C$4="citu pasākumu izmaksas",IF('3a+c+n'!$Q59="C",'3a+c+n'!L59,0))</f>
        <v>0</v>
      </c>
      <c r="M59" s="121">
        <f>IF($C$4="citu pasākumu izmaksas",IF('3a+c+n'!$Q59="C",'3a+c+n'!M59,0))</f>
        <v>0</v>
      </c>
      <c r="N59" s="121">
        <f>IF($C$4="citu pasākumu izmaksas",IF('3a+c+n'!$Q59="C",'3a+c+n'!N59,0))</f>
        <v>0</v>
      </c>
      <c r="O59" s="121">
        <f>IF($C$4="citu pasākumu izmaksas",IF('3a+c+n'!$Q59="C",'3a+c+n'!O59,0))</f>
        <v>0</v>
      </c>
      <c r="P59" s="122">
        <f>IF($C$4="citu pasākumu izmaksas",IF('3a+c+n'!$Q59="C",'3a+c+n'!P59,0))</f>
        <v>0</v>
      </c>
    </row>
    <row r="60" spans="1:16" x14ac:dyDescent="0.2">
      <c r="A60" s="53">
        <f>IF(P60=0,0,IF(COUNTBLANK(P60)=1,0,COUNTA($P$14:P60)))</f>
        <v>0</v>
      </c>
      <c r="B60" s="24">
        <f>IF($C$4="citu pasākumu izmaksas",IF('3a+c+n'!$Q60="C",'3a+c+n'!B60,0))</f>
        <v>0</v>
      </c>
      <c r="C60" s="24">
        <f>IF($C$4="citu pasākumu izmaksas",IF('3a+c+n'!$Q60="C",'3a+c+n'!C60,0))</f>
        <v>0</v>
      </c>
      <c r="D60" s="24">
        <f>IF($C$4="citu pasākumu izmaksas",IF('3a+c+n'!$Q60="C",'3a+c+n'!D60,0))</f>
        <v>0</v>
      </c>
      <c r="E60" s="47"/>
      <c r="F60" s="68"/>
      <c r="G60" s="121"/>
      <c r="H60" s="121">
        <f>IF($C$4="citu pasākumu izmaksas",IF('3a+c+n'!$Q60="C",'3a+c+n'!H60,0))</f>
        <v>0</v>
      </c>
      <c r="I60" s="121"/>
      <c r="J60" s="121"/>
      <c r="K60" s="122">
        <f>IF($C$4="citu pasākumu izmaksas",IF('3a+c+n'!$Q60="C",'3a+c+n'!K60,0))</f>
        <v>0</v>
      </c>
      <c r="L60" s="84">
        <f>IF($C$4="citu pasākumu izmaksas",IF('3a+c+n'!$Q60="C",'3a+c+n'!L60,0))</f>
        <v>0</v>
      </c>
      <c r="M60" s="121">
        <f>IF($C$4="citu pasākumu izmaksas",IF('3a+c+n'!$Q60="C",'3a+c+n'!M60,0))</f>
        <v>0</v>
      </c>
      <c r="N60" s="121">
        <f>IF($C$4="citu pasākumu izmaksas",IF('3a+c+n'!$Q60="C",'3a+c+n'!N60,0))</f>
        <v>0</v>
      </c>
      <c r="O60" s="121">
        <f>IF($C$4="citu pasākumu izmaksas",IF('3a+c+n'!$Q60="C",'3a+c+n'!O60,0))</f>
        <v>0</v>
      </c>
      <c r="P60" s="122">
        <f>IF($C$4="citu pasākumu izmaksas",IF('3a+c+n'!$Q60="C",'3a+c+n'!P60,0))</f>
        <v>0</v>
      </c>
    </row>
    <row r="61" spans="1:16" x14ac:dyDescent="0.2">
      <c r="A61" s="53">
        <f>IF(P61=0,0,IF(COUNTBLANK(P61)=1,0,COUNTA($P$14:P61)))</f>
        <v>0</v>
      </c>
      <c r="B61" s="24">
        <f>IF($C$4="citu pasākumu izmaksas",IF('3a+c+n'!$Q61="C",'3a+c+n'!B61,0))</f>
        <v>0</v>
      </c>
      <c r="C61" s="24">
        <f>IF($C$4="citu pasākumu izmaksas",IF('3a+c+n'!$Q61="C",'3a+c+n'!C61,0))</f>
        <v>0</v>
      </c>
      <c r="D61" s="24">
        <f>IF($C$4="citu pasākumu izmaksas",IF('3a+c+n'!$Q61="C",'3a+c+n'!D61,0))</f>
        <v>0</v>
      </c>
      <c r="E61" s="47"/>
      <c r="F61" s="68"/>
      <c r="G61" s="121"/>
      <c r="H61" s="121">
        <f>IF($C$4="citu pasākumu izmaksas",IF('3a+c+n'!$Q61="C",'3a+c+n'!H61,0))</f>
        <v>0</v>
      </c>
      <c r="I61" s="121"/>
      <c r="J61" s="121"/>
      <c r="K61" s="122">
        <f>IF($C$4="citu pasākumu izmaksas",IF('3a+c+n'!$Q61="C",'3a+c+n'!K61,0))</f>
        <v>0</v>
      </c>
      <c r="L61" s="84">
        <f>IF($C$4="citu pasākumu izmaksas",IF('3a+c+n'!$Q61="C",'3a+c+n'!L61,0))</f>
        <v>0</v>
      </c>
      <c r="M61" s="121">
        <f>IF($C$4="citu pasākumu izmaksas",IF('3a+c+n'!$Q61="C",'3a+c+n'!M61,0))</f>
        <v>0</v>
      </c>
      <c r="N61" s="121">
        <f>IF($C$4="citu pasākumu izmaksas",IF('3a+c+n'!$Q61="C",'3a+c+n'!N61,0))</f>
        <v>0</v>
      </c>
      <c r="O61" s="121">
        <f>IF($C$4="citu pasākumu izmaksas",IF('3a+c+n'!$Q61="C",'3a+c+n'!O61,0))</f>
        <v>0</v>
      </c>
      <c r="P61" s="122">
        <f>IF($C$4="citu pasākumu izmaksas",IF('3a+c+n'!$Q61="C",'3a+c+n'!P61,0))</f>
        <v>0</v>
      </c>
    </row>
    <row r="62" spans="1:16" x14ac:dyDescent="0.2">
      <c r="A62" s="53">
        <f>IF(P62=0,0,IF(COUNTBLANK(P62)=1,0,COUNTA($P$14:P62)))</f>
        <v>0</v>
      </c>
      <c r="B62" s="24">
        <f>IF($C$4="citu pasākumu izmaksas",IF('3a+c+n'!$Q62="C",'3a+c+n'!B62,0))</f>
        <v>0</v>
      </c>
      <c r="C62" s="24">
        <f>IF($C$4="citu pasākumu izmaksas",IF('3a+c+n'!$Q62="C",'3a+c+n'!C62,0))</f>
        <v>0</v>
      </c>
      <c r="D62" s="24">
        <f>IF($C$4="citu pasākumu izmaksas",IF('3a+c+n'!$Q62="C",'3a+c+n'!D62,0))</f>
        <v>0</v>
      </c>
      <c r="E62" s="47"/>
      <c r="F62" s="68"/>
      <c r="G62" s="121"/>
      <c r="H62" s="121">
        <f>IF($C$4="citu pasākumu izmaksas",IF('3a+c+n'!$Q62="C",'3a+c+n'!H62,0))</f>
        <v>0</v>
      </c>
      <c r="I62" s="121"/>
      <c r="J62" s="121"/>
      <c r="K62" s="122">
        <f>IF($C$4="citu pasākumu izmaksas",IF('3a+c+n'!$Q62="C",'3a+c+n'!K62,0))</f>
        <v>0</v>
      </c>
      <c r="L62" s="84">
        <f>IF($C$4="citu pasākumu izmaksas",IF('3a+c+n'!$Q62="C",'3a+c+n'!L62,0))</f>
        <v>0</v>
      </c>
      <c r="M62" s="121">
        <f>IF($C$4="citu pasākumu izmaksas",IF('3a+c+n'!$Q62="C",'3a+c+n'!M62,0))</f>
        <v>0</v>
      </c>
      <c r="N62" s="121">
        <f>IF($C$4="citu pasākumu izmaksas",IF('3a+c+n'!$Q62="C",'3a+c+n'!N62,0))</f>
        <v>0</v>
      </c>
      <c r="O62" s="121">
        <f>IF($C$4="citu pasākumu izmaksas",IF('3a+c+n'!$Q62="C",'3a+c+n'!O62,0))</f>
        <v>0</v>
      </c>
      <c r="P62" s="122">
        <f>IF($C$4="citu pasākumu izmaksas",IF('3a+c+n'!$Q62="C",'3a+c+n'!P62,0))</f>
        <v>0</v>
      </c>
    </row>
    <row r="63" spans="1:16" x14ac:dyDescent="0.2">
      <c r="A63" s="53">
        <f>IF(P63=0,0,IF(COUNTBLANK(P63)=1,0,COUNTA($P$14:P63)))</f>
        <v>0</v>
      </c>
      <c r="B63" s="24">
        <f>IF($C$4="citu pasākumu izmaksas",IF('3a+c+n'!$Q63="C",'3a+c+n'!B63,0))</f>
        <v>0</v>
      </c>
      <c r="C63" s="24">
        <f>IF($C$4="citu pasākumu izmaksas",IF('3a+c+n'!$Q63="C",'3a+c+n'!C63,0))</f>
        <v>0</v>
      </c>
      <c r="D63" s="24">
        <f>IF($C$4="citu pasākumu izmaksas",IF('3a+c+n'!$Q63="C",'3a+c+n'!D63,0))</f>
        <v>0</v>
      </c>
      <c r="E63" s="47"/>
      <c r="F63" s="68"/>
      <c r="G63" s="121"/>
      <c r="H63" s="121">
        <f>IF($C$4="citu pasākumu izmaksas",IF('3a+c+n'!$Q63="C",'3a+c+n'!H63,0))</f>
        <v>0</v>
      </c>
      <c r="I63" s="121"/>
      <c r="J63" s="121"/>
      <c r="K63" s="122">
        <f>IF($C$4="citu pasākumu izmaksas",IF('3a+c+n'!$Q63="C",'3a+c+n'!K63,0))</f>
        <v>0</v>
      </c>
      <c r="L63" s="84">
        <f>IF($C$4="citu pasākumu izmaksas",IF('3a+c+n'!$Q63="C",'3a+c+n'!L63,0))</f>
        <v>0</v>
      </c>
      <c r="M63" s="121">
        <f>IF($C$4="citu pasākumu izmaksas",IF('3a+c+n'!$Q63="C",'3a+c+n'!M63,0))</f>
        <v>0</v>
      </c>
      <c r="N63" s="121">
        <f>IF($C$4="citu pasākumu izmaksas",IF('3a+c+n'!$Q63="C",'3a+c+n'!N63,0))</f>
        <v>0</v>
      </c>
      <c r="O63" s="121">
        <f>IF($C$4="citu pasākumu izmaksas",IF('3a+c+n'!$Q63="C",'3a+c+n'!O63,0))</f>
        <v>0</v>
      </c>
      <c r="P63" s="122">
        <f>IF($C$4="citu pasākumu izmaksas",IF('3a+c+n'!$Q63="C",'3a+c+n'!P63,0))</f>
        <v>0</v>
      </c>
    </row>
    <row r="64" spans="1:16" x14ac:dyDescent="0.2">
      <c r="A64" s="53">
        <f>IF(P64=0,0,IF(COUNTBLANK(P64)=1,0,COUNTA($P$14:P64)))</f>
        <v>0</v>
      </c>
      <c r="B64" s="24">
        <f>IF($C$4="citu pasākumu izmaksas",IF('3a+c+n'!$Q64="C",'3a+c+n'!B64,0))</f>
        <v>0</v>
      </c>
      <c r="C64" s="24">
        <f>IF($C$4="citu pasākumu izmaksas",IF('3a+c+n'!$Q64="C",'3a+c+n'!C64,0))</f>
        <v>0</v>
      </c>
      <c r="D64" s="24">
        <f>IF($C$4="citu pasākumu izmaksas",IF('3a+c+n'!$Q64="C",'3a+c+n'!D64,0))</f>
        <v>0</v>
      </c>
      <c r="E64" s="47"/>
      <c r="F64" s="68"/>
      <c r="G64" s="121"/>
      <c r="H64" s="121">
        <f>IF($C$4="citu pasākumu izmaksas",IF('3a+c+n'!$Q64="C",'3a+c+n'!H64,0))</f>
        <v>0</v>
      </c>
      <c r="I64" s="121"/>
      <c r="J64" s="121"/>
      <c r="K64" s="122">
        <f>IF($C$4="citu pasākumu izmaksas",IF('3a+c+n'!$Q64="C",'3a+c+n'!K64,0))</f>
        <v>0</v>
      </c>
      <c r="L64" s="84">
        <f>IF($C$4="citu pasākumu izmaksas",IF('3a+c+n'!$Q64="C",'3a+c+n'!L64,0))</f>
        <v>0</v>
      </c>
      <c r="M64" s="121">
        <f>IF($C$4="citu pasākumu izmaksas",IF('3a+c+n'!$Q64="C",'3a+c+n'!M64,0))</f>
        <v>0</v>
      </c>
      <c r="N64" s="121">
        <f>IF($C$4="citu pasākumu izmaksas",IF('3a+c+n'!$Q64="C",'3a+c+n'!N64,0))</f>
        <v>0</v>
      </c>
      <c r="O64" s="121">
        <f>IF($C$4="citu pasākumu izmaksas",IF('3a+c+n'!$Q64="C",'3a+c+n'!O64,0))</f>
        <v>0</v>
      </c>
      <c r="P64" s="122">
        <f>IF($C$4="citu pasākumu izmaksas",IF('3a+c+n'!$Q64="C",'3a+c+n'!P64,0))</f>
        <v>0</v>
      </c>
    </row>
    <row r="65" spans="1:16" x14ac:dyDescent="0.2">
      <c r="A65" s="53">
        <f>IF(P65=0,0,IF(COUNTBLANK(P65)=1,0,COUNTA($P$14:P65)))</f>
        <v>0</v>
      </c>
      <c r="B65" s="24">
        <f>IF($C$4="citu pasākumu izmaksas",IF('3a+c+n'!$Q65="C",'3a+c+n'!B65,0))</f>
        <v>0</v>
      </c>
      <c r="C65" s="24">
        <f>IF($C$4="citu pasākumu izmaksas",IF('3a+c+n'!$Q65="C",'3a+c+n'!C65,0))</f>
        <v>0</v>
      </c>
      <c r="D65" s="24">
        <f>IF($C$4="citu pasākumu izmaksas",IF('3a+c+n'!$Q65="C",'3a+c+n'!D65,0))</f>
        <v>0</v>
      </c>
      <c r="E65" s="47"/>
      <c r="F65" s="68"/>
      <c r="G65" s="121"/>
      <c r="H65" s="121">
        <f>IF($C$4="citu pasākumu izmaksas",IF('3a+c+n'!$Q65="C",'3a+c+n'!H65,0))</f>
        <v>0</v>
      </c>
      <c r="I65" s="121"/>
      <c r="J65" s="121"/>
      <c r="K65" s="122">
        <f>IF($C$4="citu pasākumu izmaksas",IF('3a+c+n'!$Q65="C",'3a+c+n'!K65,0))</f>
        <v>0</v>
      </c>
      <c r="L65" s="84">
        <f>IF($C$4="citu pasākumu izmaksas",IF('3a+c+n'!$Q65="C",'3a+c+n'!L65,0))</f>
        <v>0</v>
      </c>
      <c r="M65" s="121">
        <f>IF($C$4="citu pasākumu izmaksas",IF('3a+c+n'!$Q65="C",'3a+c+n'!M65,0))</f>
        <v>0</v>
      </c>
      <c r="N65" s="121">
        <f>IF($C$4="citu pasākumu izmaksas",IF('3a+c+n'!$Q65="C",'3a+c+n'!N65,0))</f>
        <v>0</v>
      </c>
      <c r="O65" s="121">
        <f>IF($C$4="citu pasākumu izmaksas",IF('3a+c+n'!$Q65="C",'3a+c+n'!O65,0))</f>
        <v>0</v>
      </c>
      <c r="P65" s="122">
        <f>IF($C$4="citu pasākumu izmaksas",IF('3a+c+n'!$Q65="C",'3a+c+n'!P65,0))</f>
        <v>0</v>
      </c>
    </row>
    <row r="66" spans="1:16" x14ac:dyDescent="0.2">
      <c r="A66" s="53">
        <f>IF(P66=0,0,IF(COUNTBLANK(P66)=1,0,COUNTA($P$14:P66)))</f>
        <v>0</v>
      </c>
      <c r="B66" s="24">
        <f>IF($C$4="citu pasākumu izmaksas",IF('3a+c+n'!$Q66="C",'3a+c+n'!B66,0))</f>
        <v>0</v>
      </c>
      <c r="C66" s="24">
        <f>IF($C$4="citu pasākumu izmaksas",IF('3a+c+n'!$Q66="C",'3a+c+n'!C66,0))</f>
        <v>0</v>
      </c>
      <c r="D66" s="24">
        <f>IF($C$4="citu pasākumu izmaksas",IF('3a+c+n'!$Q66="C",'3a+c+n'!D66,0))</f>
        <v>0</v>
      </c>
      <c r="E66" s="47"/>
      <c r="F66" s="68"/>
      <c r="G66" s="121"/>
      <c r="H66" s="121">
        <f>IF($C$4="citu pasākumu izmaksas",IF('3a+c+n'!$Q66="C",'3a+c+n'!H66,0))</f>
        <v>0</v>
      </c>
      <c r="I66" s="121"/>
      <c r="J66" s="121"/>
      <c r="K66" s="122">
        <f>IF($C$4="citu pasākumu izmaksas",IF('3a+c+n'!$Q66="C",'3a+c+n'!K66,0))</f>
        <v>0</v>
      </c>
      <c r="L66" s="84">
        <f>IF($C$4="citu pasākumu izmaksas",IF('3a+c+n'!$Q66="C",'3a+c+n'!L66,0))</f>
        <v>0</v>
      </c>
      <c r="M66" s="121">
        <f>IF($C$4="citu pasākumu izmaksas",IF('3a+c+n'!$Q66="C",'3a+c+n'!M66,0))</f>
        <v>0</v>
      </c>
      <c r="N66" s="121">
        <f>IF($C$4="citu pasākumu izmaksas",IF('3a+c+n'!$Q66="C",'3a+c+n'!N66,0))</f>
        <v>0</v>
      </c>
      <c r="O66" s="121">
        <f>IF($C$4="citu pasākumu izmaksas",IF('3a+c+n'!$Q66="C",'3a+c+n'!O66,0))</f>
        <v>0</v>
      </c>
      <c r="P66" s="122">
        <f>IF($C$4="citu pasākumu izmaksas",IF('3a+c+n'!$Q66="C",'3a+c+n'!P66,0))</f>
        <v>0</v>
      </c>
    </row>
    <row r="67" spans="1:16" x14ac:dyDescent="0.2">
      <c r="A67" s="53">
        <f>IF(P67=0,0,IF(COUNTBLANK(P67)=1,0,COUNTA($P$14:P67)))</f>
        <v>0</v>
      </c>
      <c r="B67" s="24">
        <f>IF($C$4="citu pasākumu izmaksas",IF('3a+c+n'!$Q67="C",'3a+c+n'!B67,0))</f>
        <v>0</v>
      </c>
      <c r="C67" s="24">
        <f>IF($C$4="citu pasākumu izmaksas",IF('3a+c+n'!$Q67="C",'3a+c+n'!C67,0))</f>
        <v>0</v>
      </c>
      <c r="D67" s="24">
        <f>IF($C$4="citu pasākumu izmaksas",IF('3a+c+n'!$Q67="C",'3a+c+n'!D67,0))</f>
        <v>0</v>
      </c>
      <c r="E67" s="47"/>
      <c r="F67" s="68"/>
      <c r="G67" s="121"/>
      <c r="H67" s="121">
        <f>IF($C$4="citu pasākumu izmaksas",IF('3a+c+n'!$Q67="C",'3a+c+n'!H67,0))</f>
        <v>0</v>
      </c>
      <c r="I67" s="121"/>
      <c r="J67" s="121"/>
      <c r="K67" s="122">
        <f>IF($C$4="citu pasākumu izmaksas",IF('3a+c+n'!$Q67="C",'3a+c+n'!K67,0))</f>
        <v>0</v>
      </c>
      <c r="L67" s="84">
        <f>IF($C$4="citu pasākumu izmaksas",IF('3a+c+n'!$Q67="C",'3a+c+n'!L67,0))</f>
        <v>0</v>
      </c>
      <c r="M67" s="121">
        <f>IF($C$4="citu pasākumu izmaksas",IF('3a+c+n'!$Q67="C",'3a+c+n'!M67,0))</f>
        <v>0</v>
      </c>
      <c r="N67" s="121">
        <f>IF($C$4="citu pasākumu izmaksas",IF('3a+c+n'!$Q67="C",'3a+c+n'!N67,0))</f>
        <v>0</v>
      </c>
      <c r="O67" s="121">
        <f>IF($C$4="citu pasākumu izmaksas",IF('3a+c+n'!$Q67="C",'3a+c+n'!O67,0))</f>
        <v>0</v>
      </c>
      <c r="P67" s="122">
        <f>IF($C$4="citu pasākumu izmaksas",IF('3a+c+n'!$Q67="C",'3a+c+n'!P67,0))</f>
        <v>0</v>
      </c>
    </row>
    <row r="68" spans="1:16" x14ac:dyDescent="0.2">
      <c r="A68" s="53">
        <f>IF(P68=0,0,IF(COUNTBLANK(P68)=1,0,COUNTA($P$14:P68)))</f>
        <v>0</v>
      </c>
      <c r="B68" s="24">
        <f>IF($C$4="citu pasākumu izmaksas",IF('3a+c+n'!$Q68="C",'3a+c+n'!B68,0))</f>
        <v>0</v>
      </c>
      <c r="C68" s="24">
        <f>IF($C$4="citu pasākumu izmaksas",IF('3a+c+n'!$Q68="C",'3a+c+n'!C68,0))</f>
        <v>0</v>
      </c>
      <c r="D68" s="24">
        <f>IF($C$4="citu pasākumu izmaksas",IF('3a+c+n'!$Q68="C",'3a+c+n'!D68,0))</f>
        <v>0</v>
      </c>
      <c r="E68" s="47"/>
      <c r="F68" s="68"/>
      <c r="G68" s="121"/>
      <c r="H68" s="121">
        <f>IF($C$4="citu pasākumu izmaksas",IF('3a+c+n'!$Q68="C",'3a+c+n'!H68,0))</f>
        <v>0</v>
      </c>
      <c r="I68" s="121"/>
      <c r="J68" s="121"/>
      <c r="K68" s="122">
        <f>IF($C$4="citu pasākumu izmaksas",IF('3a+c+n'!$Q68="C",'3a+c+n'!K68,0))</f>
        <v>0</v>
      </c>
      <c r="L68" s="84">
        <f>IF($C$4="citu pasākumu izmaksas",IF('3a+c+n'!$Q68="C",'3a+c+n'!L68,0))</f>
        <v>0</v>
      </c>
      <c r="M68" s="121">
        <f>IF($C$4="citu pasākumu izmaksas",IF('3a+c+n'!$Q68="C",'3a+c+n'!M68,0))</f>
        <v>0</v>
      </c>
      <c r="N68" s="121">
        <f>IF($C$4="citu pasākumu izmaksas",IF('3a+c+n'!$Q68="C",'3a+c+n'!N68,0))</f>
        <v>0</v>
      </c>
      <c r="O68" s="121">
        <f>IF($C$4="citu pasākumu izmaksas",IF('3a+c+n'!$Q68="C",'3a+c+n'!O68,0))</f>
        <v>0</v>
      </c>
      <c r="P68" s="122">
        <f>IF($C$4="citu pasākumu izmaksas",IF('3a+c+n'!$Q68="C",'3a+c+n'!P68,0))</f>
        <v>0</v>
      </c>
    </row>
    <row r="69" spans="1:16" x14ac:dyDescent="0.2">
      <c r="A69" s="53">
        <f>IF(P69=0,0,IF(COUNTBLANK(P69)=1,0,COUNTA($P$14:P69)))</f>
        <v>0</v>
      </c>
      <c r="B69" s="24">
        <f>IF($C$4="citu pasākumu izmaksas",IF('3a+c+n'!$Q69="C",'3a+c+n'!B69,0))</f>
        <v>0</v>
      </c>
      <c r="C69" s="24">
        <f>IF($C$4="citu pasākumu izmaksas",IF('3a+c+n'!$Q69="C",'3a+c+n'!C69,0))</f>
        <v>0</v>
      </c>
      <c r="D69" s="24">
        <f>IF($C$4="citu pasākumu izmaksas",IF('3a+c+n'!$Q69="C",'3a+c+n'!D69,0))</f>
        <v>0</v>
      </c>
      <c r="E69" s="47"/>
      <c r="F69" s="68"/>
      <c r="G69" s="121"/>
      <c r="H69" s="121">
        <f>IF($C$4="citu pasākumu izmaksas",IF('3a+c+n'!$Q69="C",'3a+c+n'!H69,0))</f>
        <v>0</v>
      </c>
      <c r="I69" s="121"/>
      <c r="J69" s="121"/>
      <c r="K69" s="122">
        <f>IF($C$4="citu pasākumu izmaksas",IF('3a+c+n'!$Q69="C",'3a+c+n'!K69,0))</f>
        <v>0</v>
      </c>
      <c r="L69" s="84">
        <f>IF($C$4="citu pasākumu izmaksas",IF('3a+c+n'!$Q69="C",'3a+c+n'!L69,0))</f>
        <v>0</v>
      </c>
      <c r="M69" s="121">
        <f>IF($C$4="citu pasākumu izmaksas",IF('3a+c+n'!$Q69="C",'3a+c+n'!M69,0))</f>
        <v>0</v>
      </c>
      <c r="N69" s="121">
        <f>IF($C$4="citu pasākumu izmaksas",IF('3a+c+n'!$Q69="C",'3a+c+n'!N69,0))</f>
        <v>0</v>
      </c>
      <c r="O69" s="121">
        <f>IF($C$4="citu pasākumu izmaksas",IF('3a+c+n'!$Q69="C",'3a+c+n'!O69,0))</f>
        <v>0</v>
      </c>
      <c r="P69" s="122">
        <f>IF($C$4="citu pasākumu izmaksas",IF('3a+c+n'!$Q69="C",'3a+c+n'!P69,0))</f>
        <v>0</v>
      </c>
    </row>
    <row r="70" spans="1:16" x14ac:dyDescent="0.2">
      <c r="A70" s="53">
        <f>IF(P70=0,0,IF(COUNTBLANK(P70)=1,0,COUNTA($P$14:P70)))</f>
        <v>0</v>
      </c>
      <c r="B70" s="24">
        <f>IF($C$4="citu pasākumu izmaksas",IF('3a+c+n'!$Q70="C",'3a+c+n'!B70,0))</f>
        <v>0</v>
      </c>
      <c r="C70" s="24">
        <f>IF($C$4="citu pasākumu izmaksas",IF('3a+c+n'!$Q70="C",'3a+c+n'!C70,0))</f>
        <v>0</v>
      </c>
      <c r="D70" s="24">
        <f>IF($C$4="citu pasākumu izmaksas",IF('3a+c+n'!$Q70="C",'3a+c+n'!D70,0))</f>
        <v>0</v>
      </c>
      <c r="E70" s="47"/>
      <c r="F70" s="68"/>
      <c r="G70" s="121"/>
      <c r="H70" s="121">
        <f>IF($C$4="citu pasākumu izmaksas",IF('3a+c+n'!$Q70="C",'3a+c+n'!H70,0))</f>
        <v>0</v>
      </c>
      <c r="I70" s="121"/>
      <c r="J70" s="121"/>
      <c r="K70" s="122">
        <f>IF($C$4="citu pasākumu izmaksas",IF('3a+c+n'!$Q70="C",'3a+c+n'!K70,0))</f>
        <v>0</v>
      </c>
      <c r="L70" s="84">
        <f>IF($C$4="citu pasākumu izmaksas",IF('3a+c+n'!$Q70="C",'3a+c+n'!L70,0))</f>
        <v>0</v>
      </c>
      <c r="M70" s="121">
        <f>IF($C$4="citu pasākumu izmaksas",IF('3a+c+n'!$Q70="C",'3a+c+n'!M70,0))</f>
        <v>0</v>
      </c>
      <c r="N70" s="121">
        <f>IF($C$4="citu pasākumu izmaksas",IF('3a+c+n'!$Q70="C",'3a+c+n'!N70,0))</f>
        <v>0</v>
      </c>
      <c r="O70" s="121">
        <f>IF($C$4="citu pasākumu izmaksas",IF('3a+c+n'!$Q70="C",'3a+c+n'!O70,0))</f>
        <v>0</v>
      </c>
      <c r="P70" s="122">
        <f>IF($C$4="citu pasākumu izmaksas",IF('3a+c+n'!$Q70="C",'3a+c+n'!P70,0))</f>
        <v>0</v>
      </c>
    </row>
    <row r="71" spans="1:16" x14ac:dyDescent="0.2">
      <c r="A71" s="53">
        <f>IF(P71=0,0,IF(COUNTBLANK(P71)=1,0,COUNTA($P$14:P71)))</f>
        <v>0</v>
      </c>
      <c r="B71" s="24">
        <f>IF($C$4="citu pasākumu izmaksas",IF('3a+c+n'!$Q71="C",'3a+c+n'!B71,0))</f>
        <v>0</v>
      </c>
      <c r="C71" s="24">
        <f>IF($C$4="citu pasākumu izmaksas",IF('3a+c+n'!$Q71="C",'3a+c+n'!C71,0))</f>
        <v>0</v>
      </c>
      <c r="D71" s="24">
        <f>IF($C$4="citu pasākumu izmaksas",IF('3a+c+n'!$Q71="C",'3a+c+n'!D71,0))</f>
        <v>0</v>
      </c>
      <c r="E71" s="47"/>
      <c r="F71" s="68"/>
      <c r="G71" s="121"/>
      <c r="H71" s="121">
        <f>IF($C$4="citu pasākumu izmaksas",IF('3a+c+n'!$Q71="C",'3a+c+n'!H71,0))</f>
        <v>0</v>
      </c>
      <c r="I71" s="121"/>
      <c r="J71" s="121"/>
      <c r="K71" s="122">
        <f>IF($C$4="citu pasākumu izmaksas",IF('3a+c+n'!$Q71="C",'3a+c+n'!K71,0))</f>
        <v>0</v>
      </c>
      <c r="L71" s="84">
        <f>IF($C$4="citu pasākumu izmaksas",IF('3a+c+n'!$Q71="C",'3a+c+n'!L71,0))</f>
        <v>0</v>
      </c>
      <c r="M71" s="121">
        <f>IF($C$4="citu pasākumu izmaksas",IF('3a+c+n'!$Q71="C",'3a+c+n'!M71,0))</f>
        <v>0</v>
      </c>
      <c r="N71" s="121">
        <f>IF($C$4="citu pasākumu izmaksas",IF('3a+c+n'!$Q71="C",'3a+c+n'!N71,0))</f>
        <v>0</v>
      </c>
      <c r="O71" s="121">
        <f>IF($C$4="citu pasākumu izmaksas",IF('3a+c+n'!$Q71="C",'3a+c+n'!O71,0))</f>
        <v>0</v>
      </c>
      <c r="P71" s="122">
        <f>IF($C$4="citu pasākumu izmaksas",IF('3a+c+n'!$Q71="C",'3a+c+n'!P71,0))</f>
        <v>0</v>
      </c>
    </row>
    <row r="72" spans="1:16" ht="30.6" x14ac:dyDescent="0.2">
      <c r="A72" s="53">
        <f>IF(P72=0,0,IF(COUNTBLANK(P72)=1,0,COUNTA($P$14:P72)))</f>
        <v>0</v>
      </c>
      <c r="B72" s="24" t="str">
        <f>IF($C$4="citu pasākumu izmaksas",IF('3a+c+n'!$Q72="C",'3a+c+n'!B72,0))</f>
        <v>13-00000</v>
      </c>
      <c r="C72" s="24" t="str">
        <f>IF($C$4="citu pasākumu izmaksas",IF('3a+c+n'!$Q72="C",'3a+c+n'!C72,0))</f>
        <v>Esošo numurzīmju, apgaismojuma u.c. nepieciešamo elementu atjaunošana fasādē pēc siltināšanas, t.sk. nepieciešamie stiprinājumi</v>
      </c>
      <c r="D72" s="24" t="str">
        <f>IF($C$4="citu pasākumu izmaksas",IF('3a+c+n'!$Q72="C",'3a+c+n'!D72,0))</f>
        <v>kompl</v>
      </c>
      <c r="E72" s="47"/>
      <c r="F72" s="68"/>
      <c r="G72" s="121"/>
      <c r="H72" s="121">
        <f>IF($C$4="citu pasākumu izmaksas",IF('3a+c+n'!$Q72="C",'3a+c+n'!H72,0))</f>
        <v>0</v>
      </c>
      <c r="I72" s="121"/>
      <c r="J72" s="121"/>
      <c r="K72" s="122">
        <f>IF($C$4="citu pasākumu izmaksas",IF('3a+c+n'!$Q72="C",'3a+c+n'!K72,0))</f>
        <v>0</v>
      </c>
      <c r="L72" s="84">
        <f>IF($C$4="citu pasākumu izmaksas",IF('3a+c+n'!$Q72="C",'3a+c+n'!L72,0))</f>
        <v>0</v>
      </c>
      <c r="M72" s="121">
        <f>IF($C$4="citu pasākumu izmaksas",IF('3a+c+n'!$Q72="C",'3a+c+n'!M72,0))</f>
        <v>0</v>
      </c>
      <c r="N72" s="121">
        <f>IF($C$4="citu pasākumu izmaksas",IF('3a+c+n'!$Q72="C",'3a+c+n'!N72,0))</f>
        <v>0</v>
      </c>
      <c r="O72" s="121">
        <f>IF($C$4="citu pasākumu izmaksas",IF('3a+c+n'!$Q72="C",'3a+c+n'!O72,0))</f>
        <v>0</v>
      </c>
      <c r="P72" s="122">
        <f>IF($C$4="citu pasākumu izmaksas",IF('3a+c+n'!$Q72="C",'3a+c+n'!P72,0))</f>
        <v>0</v>
      </c>
    </row>
    <row r="73" spans="1:16" ht="20.399999999999999" x14ac:dyDescent="0.2">
      <c r="A73" s="53">
        <f>IF(P73=0,0,IF(COUNTBLANK(P73)=1,0,COUNTA($P$14:P73)))</f>
        <v>0</v>
      </c>
      <c r="B73" s="24" t="str">
        <f>IF($C$4="citu pasākumu izmaksas",IF('3a+c+n'!$Q73="C",'3a+c+n'!B73,0))</f>
        <v>13-00000</v>
      </c>
      <c r="C73" s="24" t="str">
        <f>IF($C$4="citu pasākumu izmaksas",IF('3a+c+n'!$Q73="C",'3a+c+n'!C73,0))</f>
        <v>Ailes veidošana siltinājumā ap elektrības sadalnēm un vadiem.</v>
      </c>
      <c r="D73" s="24" t="str">
        <f>IF($C$4="citu pasākumu izmaksas",IF('3a+c+n'!$Q73="C",'3a+c+n'!D73,0))</f>
        <v>kompl</v>
      </c>
      <c r="E73" s="47"/>
      <c r="F73" s="68"/>
      <c r="G73" s="121"/>
      <c r="H73" s="121">
        <f>IF($C$4="citu pasākumu izmaksas",IF('3a+c+n'!$Q73="C",'3a+c+n'!H73,0))</f>
        <v>0</v>
      </c>
      <c r="I73" s="121"/>
      <c r="J73" s="121"/>
      <c r="K73" s="122">
        <f>IF($C$4="citu pasākumu izmaksas",IF('3a+c+n'!$Q73="C",'3a+c+n'!K73,0))</f>
        <v>0</v>
      </c>
      <c r="L73" s="84">
        <f>IF($C$4="citu pasākumu izmaksas",IF('3a+c+n'!$Q73="C",'3a+c+n'!L73,0))</f>
        <v>0</v>
      </c>
      <c r="M73" s="121">
        <f>IF($C$4="citu pasākumu izmaksas",IF('3a+c+n'!$Q73="C",'3a+c+n'!M73,0))</f>
        <v>0</v>
      </c>
      <c r="N73" s="121">
        <f>IF($C$4="citu pasākumu izmaksas",IF('3a+c+n'!$Q73="C",'3a+c+n'!N73,0))</f>
        <v>0</v>
      </c>
      <c r="O73" s="121">
        <f>IF($C$4="citu pasākumu izmaksas",IF('3a+c+n'!$Q73="C",'3a+c+n'!O73,0))</f>
        <v>0</v>
      </c>
      <c r="P73" s="122">
        <f>IF($C$4="citu pasākumu izmaksas",IF('3a+c+n'!$Q73="C",'3a+c+n'!P73,0))</f>
        <v>0</v>
      </c>
    </row>
    <row r="74" spans="1:16" ht="30.6" x14ac:dyDescent="0.2">
      <c r="A74" s="53">
        <f>IF(P74=0,0,IF(COUNTBLANK(P74)=1,0,COUNTA($P$14:P74)))</f>
        <v>0</v>
      </c>
      <c r="B74" s="24" t="str">
        <f>IF($C$4="citu pasākumu izmaksas",IF('3a+c+n'!$Q74="C",'3a+c+n'!B74,0))</f>
        <v>13-00000</v>
      </c>
      <c r="C74" s="24" t="str">
        <f>IF($C$4="citu pasākumu izmaksas",IF('3a+c+n'!$Q74="C",'3a+c+n'!C74,0))</f>
        <v>Esošo kabeļu (fasadē) atvienošana un montēšašana atpakaļ pēc siltināšanas, t.sk. ievietošana gofrās vai penāļos, ja nepieciešams</v>
      </c>
      <c r="D74" s="24" t="str">
        <f>IF($C$4="citu pasākumu izmaksas",IF('3a+c+n'!$Q74="C",'3a+c+n'!D74,0))</f>
        <v>kompl</v>
      </c>
      <c r="E74" s="47"/>
      <c r="F74" s="68"/>
      <c r="G74" s="121"/>
      <c r="H74" s="121">
        <f>IF($C$4="citu pasākumu izmaksas",IF('3a+c+n'!$Q74="C",'3a+c+n'!H74,0))</f>
        <v>0</v>
      </c>
      <c r="I74" s="121"/>
      <c r="J74" s="121"/>
      <c r="K74" s="122">
        <f>IF($C$4="citu pasākumu izmaksas",IF('3a+c+n'!$Q74="C",'3a+c+n'!K74,0))</f>
        <v>0</v>
      </c>
      <c r="L74" s="84">
        <f>IF($C$4="citu pasākumu izmaksas",IF('3a+c+n'!$Q74="C",'3a+c+n'!L74,0))</f>
        <v>0</v>
      </c>
      <c r="M74" s="121">
        <f>IF($C$4="citu pasākumu izmaksas",IF('3a+c+n'!$Q74="C",'3a+c+n'!M74,0))</f>
        <v>0</v>
      </c>
      <c r="N74" s="121">
        <f>IF($C$4="citu pasākumu izmaksas",IF('3a+c+n'!$Q74="C",'3a+c+n'!N74,0))</f>
        <v>0</v>
      </c>
      <c r="O74" s="121">
        <f>IF($C$4="citu pasākumu izmaksas",IF('3a+c+n'!$Q74="C",'3a+c+n'!O74,0))</f>
        <v>0</v>
      </c>
      <c r="P74" s="122">
        <f>IF($C$4="citu pasākumu izmaksas",IF('3a+c+n'!$Q74="C",'3a+c+n'!P74,0))</f>
        <v>0</v>
      </c>
    </row>
    <row r="75" spans="1:16" ht="20.399999999999999" x14ac:dyDescent="0.2">
      <c r="A75" s="53">
        <f>IF(P75=0,0,IF(COUNTBLANK(P75)=1,0,COUNTA($P$14:P75)))</f>
        <v>0</v>
      </c>
      <c r="B75" s="24" t="str">
        <f>IF($C$4="citu pasākumu izmaksas",IF('3a+c+n'!$Q75="C",'3a+c+n'!B75,0))</f>
        <v>13-00000</v>
      </c>
      <c r="C75" s="24" t="str">
        <f>IF($C$4="citu pasākumu izmaksas",IF('3a+c+n'!$Q75="C",'3a+c+n'!C75,0))</f>
        <v>Atbalsta sienas un kāpņu remonts</v>
      </c>
      <c r="D75" s="24" t="str">
        <f>IF($C$4="citu pasākumu izmaksas",IF('3a+c+n'!$Q75="C",'3a+c+n'!D75,0))</f>
        <v>kompl</v>
      </c>
      <c r="E75" s="47"/>
      <c r="F75" s="68"/>
      <c r="G75" s="121"/>
      <c r="H75" s="121">
        <f>IF($C$4="citu pasākumu izmaksas",IF('3a+c+n'!$Q75="C",'3a+c+n'!H75,0))</f>
        <v>0</v>
      </c>
      <c r="I75" s="121"/>
      <c r="J75" s="121"/>
      <c r="K75" s="122">
        <f>IF($C$4="citu pasākumu izmaksas",IF('3a+c+n'!$Q75="C",'3a+c+n'!K75,0))</f>
        <v>0</v>
      </c>
      <c r="L75" s="84">
        <f>IF($C$4="citu pasākumu izmaksas",IF('3a+c+n'!$Q75="C",'3a+c+n'!L75,0))</f>
        <v>0</v>
      </c>
      <c r="M75" s="121">
        <f>IF($C$4="citu pasākumu izmaksas",IF('3a+c+n'!$Q75="C",'3a+c+n'!M75,0))</f>
        <v>0</v>
      </c>
      <c r="N75" s="121">
        <f>IF($C$4="citu pasākumu izmaksas",IF('3a+c+n'!$Q75="C",'3a+c+n'!N75,0))</f>
        <v>0</v>
      </c>
      <c r="O75" s="121">
        <f>IF($C$4="citu pasākumu izmaksas",IF('3a+c+n'!$Q75="C",'3a+c+n'!O75,0))</f>
        <v>0</v>
      </c>
      <c r="P75" s="122">
        <f>IF($C$4="citu pasākumu izmaksas",IF('3a+c+n'!$Q75="C",'3a+c+n'!P75,0))</f>
        <v>0</v>
      </c>
    </row>
    <row r="76" spans="1:16" x14ac:dyDescent="0.2">
      <c r="A76" s="53">
        <f>IF(P76=0,0,IF(COUNTBLANK(P76)=1,0,COUNTA($P$14:P76)))</f>
        <v>0</v>
      </c>
      <c r="B76" s="24">
        <f>IF($C$4="citu pasākumu izmaksas",IF('3a+c+n'!$Q76="C",'3a+c+n'!B76,0))</f>
        <v>0</v>
      </c>
      <c r="C76" s="24">
        <f>IF($C$4="citu pasākumu izmaksas",IF('3a+c+n'!$Q76="C",'3a+c+n'!C76,0))</f>
        <v>0</v>
      </c>
      <c r="D76" s="24">
        <f>IF($C$4="citu pasākumu izmaksas",IF('3a+c+n'!$Q76="C",'3a+c+n'!D76,0))</f>
        <v>0</v>
      </c>
      <c r="E76" s="47"/>
      <c r="F76" s="68"/>
      <c r="G76" s="121"/>
      <c r="H76" s="121">
        <f>IF($C$4="citu pasākumu izmaksas",IF('3a+c+n'!$Q76="C",'3a+c+n'!H76,0))</f>
        <v>0</v>
      </c>
      <c r="I76" s="121"/>
      <c r="J76" s="121"/>
      <c r="K76" s="122">
        <f>IF($C$4="citu pasākumu izmaksas",IF('3a+c+n'!$Q76="C",'3a+c+n'!K76,0))</f>
        <v>0</v>
      </c>
      <c r="L76" s="84">
        <f>IF($C$4="citu pasākumu izmaksas",IF('3a+c+n'!$Q76="C",'3a+c+n'!L76,0))</f>
        <v>0</v>
      </c>
      <c r="M76" s="121">
        <f>IF($C$4="citu pasākumu izmaksas",IF('3a+c+n'!$Q76="C",'3a+c+n'!M76,0))</f>
        <v>0</v>
      </c>
      <c r="N76" s="121">
        <f>IF($C$4="citu pasākumu izmaksas",IF('3a+c+n'!$Q76="C",'3a+c+n'!N76,0))</f>
        <v>0</v>
      </c>
      <c r="O76" s="121">
        <f>IF($C$4="citu pasākumu izmaksas",IF('3a+c+n'!$Q76="C",'3a+c+n'!O76,0))</f>
        <v>0</v>
      </c>
      <c r="P76" s="122">
        <f>IF($C$4="citu pasākumu izmaksas",IF('3a+c+n'!$Q76="C",'3a+c+n'!P76,0))</f>
        <v>0</v>
      </c>
    </row>
    <row r="77" spans="1:16" ht="20.399999999999999" x14ac:dyDescent="0.2">
      <c r="A77" s="53">
        <f>IF(P77=0,0,IF(COUNTBLANK(P77)=1,0,COUNTA($P$14:P77)))</f>
        <v>0</v>
      </c>
      <c r="B77" s="24" t="str">
        <f>IF($C$4="citu pasākumu izmaksas",IF('3a+c+n'!$Q77="C",'3a+c+n'!B77,0))</f>
        <v>13-00000</v>
      </c>
      <c r="C77" s="24" t="str">
        <f>IF($C$4="citu pasākumu izmaksas",IF('3a+c+n'!$Q77="C",'3a+c+n'!C77,0))</f>
        <v>Ieejas jumtiņu griestu attīrīšana un izlīdzināšana, arī gruntēšana</v>
      </c>
      <c r="D77" s="24" t="str">
        <f>IF($C$4="citu pasākumu izmaksas",IF('3a+c+n'!$Q77="C",'3a+c+n'!D77,0))</f>
        <v>m2</v>
      </c>
      <c r="E77" s="47"/>
      <c r="F77" s="68"/>
      <c r="G77" s="121"/>
      <c r="H77" s="121">
        <f>IF($C$4="citu pasākumu izmaksas",IF('3a+c+n'!$Q77="C",'3a+c+n'!H77,0))</f>
        <v>0</v>
      </c>
      <c r="I77" s="121"/>
      <c r="J77" s="121"/>
      <c r="K77" s="122">
        <f>IF($C$4="citu pasākumu izmaksas",IF('3a+c+n'!$Q77="C",'3a+c+n'!K77,0))</f>
        <v>0</v>
      </c>
      <c r="L77" s="84">
        <f>IF($C$4="citu pasākumu izmaksas",IF('3a+c+n'!$Q77="C",'3a+c+n'!L77,0))</f>
        <v>0</v>
      </c>
      <c r="M77" s="121">
        <f>IF($C$4="citu pasākumu izmaksas",IF('3a+c+n'!$Q77="C",'3a+c+n'!M77,0))</f>
        <v>0</v>
      </c>
      <c r="N77" s="121">
        <f>IF($C$4="citu pasākumu izmaksas",IF('3a+c+n'!$Q77="C",'3a+c+n'!N77,0))</f>
        <v>0</v>
      </c>
      <c r="O77" s="121">
        <f>IF($C$4="citu pasākumu izmaksas",IF('3a+c+n'!$Q77="C",'3a+c+n'!O77,0))</f>
        <v>0</v>
      </c>
      <c r="P77" s="122">
        <f>IF($C$4="citu pasākumu izmaksas",IF('3a+c+n'!$Q77="C",'3a+c+n'!P77,0))</f>
        <v>0</v>
      </c>
    </row>
    <row r="78" spans="1:16" ht="30.6" x14ac:dyDescent="0.2">
      <c r="A78" s="53">
        <f>IF(P78=0,0,IF(COUNTBLANK(P78)=1,0,COUNTA($P$14:P78)))</f>
        <v>0</v>
      </c>
      <c r="B78" s="24" t="str">
        <f>IF($C$4="citu pasākumu izmaksas",IF('3a+c+n'!$Q78="C",'3a+c+n'!B78,0))</f>
        <v>13-00000</v>
      </c>
      <c r="C78" s="24" t="str">
        <f>IF($C$4="citu pasākumu izmaksas",IF('3a+c+n'!$Q78="C",'3a+c+n'!C78,0))</f>
        <v>Ieejas jumtiņa griestu armējošā slāņa iestrāde ar javas kārtu SAKRET BAK vai ekvivalentu - 1 kārtā, II mehāniskās izturības zonā</v>
      </c>
      <c r="D78" s="24" t="str">
        <f>IF($C$4="citu pasākumu izmaksas",IF('3a+c+n'!$Q78="C",'3a+c+n'!D78,0))</f>
        <v>kg</v>
      </c>
      <c r="E78" s="47"/>
      <c r="F78" s="68"/>
      <c r="G78" s="121"/>
      <c r="H78" s="121">
        <f>IF($C$4="citu pasākumu izmaksas",IF('3a+c+n'!$Q78="C",'3a+c+n'!H78,0))</f>
        <v>0</v>
      </c>
      <c r="I78" s="121"/>
      <c r="J78" s="121"/>
      <c r="K78" s="122">
        <f>IF($C$4="citu pasākumu izmaksas",IF('3a+c+n'!$Q78="C",'3a+c+n'!K78,0))</f>
        <v>0</v>
      </c>
      <c r="L78" s="84">
        <f>IF($C$4="citu pasākumu izmaksas",IF('3a+c+n'!$Q78="C",'3a+c+n'!L78,0))</f>
        <v>0</v>
      </c>
      <c r="M78" s="121">
        <f>IF($C$4="citu pasākumu izmaksas",IF('3a+c+n'!$Q78="C",'3a+c+n'!M78,0))</f>
        <v>0</v>
      </c>
      <c r="N78" s="121">
        <f>IF($C$4="citu pasākumu izmaksas",IF('3a+c+n'!$Q78="C",'3a+c+n'!N78,0))</f>
        <v>0</v>
      </c>
      <c r="O78" s="121">
        <f>IF($C$4="citu pasākumu izmaksas",IF('3a+c+n'!$Q78="C",'3a+c+n'!O78,0))</f>
        <v>0</v>
      </c>
      <c r="P78" s="122">
        <f>IF($C$4="citu pasākumu izmaksas",IF('3a+c+n'!$Q78="C",'3a+c+n'!P78,0))</f>
        <v>0</v>
      </c>
    </row>
    <row r="79" spans="1:16" ht="20.399999999999999" x14ac:dyDescent="0.2">
      <c r="A79" s="53">
        <f>IF(P79=0,0,IF(COUNTBLANK(P79)=1,0,COUNTA($P$14:P79)))</f>
        <v>0</v>
      </c>
      <c r="B79" s="24" t="str">
        <f>IF($C$4="citu pasākumu izmaksas",IF('3a+c+n'!$Q79="C",'3a+c+n'!B79,0))</f>
        <v>13-00000</v>
      </c>
      <c r="C79" s="24" t="str">
        <f>IF($C$4="citu pasākumu izmaksas",IF('3a+c+n'!$Q79="C",'3a+c+n'!C79,0))</f>
        <v xml:space="preserve">Stiklušķiedras siets SSA-1363-160 160 g/m² - 1 kārtā </v>
      </c>
      <c r="D79" s="24" t="str">
        <f>IF($C$4="citu pasākumu izmaksas",IF('3a+c+n'!$Q79="C",'3a+c+n'!D79,0))</f>
        <v>m2</v>
      </c>
      <c r="E79" s="47"/>
      <c r="F79" s="68"/>
      <c r="G79" s="121"/>
      <c r="H79" s="121">
        <f>IF($C$4="citu pasākumu izmaksas",IF('3a+c+n'!$Q79="C",'3a+c+n'!H79,0))</f>
        <v>0</v>
      </c>
      <c r="I79" s="121"/>
      <c r="J79" s="121"/>
      <c r="K79" s="122">
        <f>IF($C$4="citu pasākumu izmaksas",IF('3a+c+n'!$Q79="C",'3a+c+n'!K79,0))</f>
        <v>0</v>
      </c>
      <c r="L79" s="84">
        <f>IF($C$4="citu pasākumu izmaksas",IF('3a+c+n'!$Q79="C",'3a+c+n'!L79,0))</f>
        <v>0</v>
      </c>
      <c r="M79" s="121">
        <f>IF($C$4="citu pasākumu izmaksas",IF('3a+c+n'!$Q79="C",'3a+c+n'!M79,0))</f>
        <v>0</v>
      </c>
      <c r="N79" s="121">
        <f>IF($C$4="citu pasākumu izmaksas",IF('3a+c+n'!$Q79="C",'3a+c+n'!N79,0))</f>
        <v>0</v>
      </c>
      <c r="O79" s="121">
        <f>IF($C$4="citu pasākumu izmaksas",IF('3a+c+n'!$Q79="C",'3a+c+n'!O79,0))</f>
        <v>0</v>
      </c>
      <c r="P79" s="122">
        <f>IF($C$4="citu pasākumu izmaksas",IF('3a+c+n'!$Q79="C",'3a+c+n'!P79,0))</f>
        <v>0</v>
      </c>
    </row>
    <row r="80" spans="1:16" ht="20.399999999999999" x14ac:dyDescent="0.2">
      <c r="A80" s="53">
        <f>IF(P80=0,0,IF(COUNTBLANK(P80)=1,0,COUNTA($P$14:P80)))</f>
        <v>0</v>
      </c>
      <c r="B80" s="24" t="str">
        <f>IF($C$4="citu pasākumu izmaksas",IF('3a+c+n'!$Q80="C",'3a+c+n'!B80,0))</f>
        <v>13-00000</v>
      </c>
      <c r="C80" s="24" t="str">
        <f>IF($C$4="citu pasākumu izmaksas",IF('3a+c+n'!$Q80="C",'3a+c+n'!C80,0))</f>
        <v>Armētā slāņa apstrāde ar zemapmetuma grunti SAKRET PG vai ekvivalentu</v>
      </c>
      <c r="D80" s="24" t="str">
        <f>IF($C$4="citu pasākumu izmaksas",IF('3a+c+n'!$Q80="C",'3a+c+n'!D80,0))</f>
        <v>kg</v>
      </c>
      <c r="E80" s="47"/>
      <c r="F80" s="68"/>
      <c r="G80" s="121"/>
      <c r="H80" s="121">
        <f>IF($C$4="citu pasākumu izmaksas",IF('3a+c+n'!$Q80="C",'3a+c+n'!H80,0))</f>
        <v>0</v>
      </c>
      <c r="I80" s="121"/>
      <c r="J80" s="121"/>
      <c r="K80" s="122">
        <f>IF($C$4="citu pasākumu izmaksas",IF('3a+c+n'!$Q80="C",'3a+c+n'!K80,0))</f>
        <v>0</v>
      </c>
      <c r="L80" s="84">
        <f>IF($C$4="citu pasākumu izmaksas",IF('3a+c+n'!$Q80="C",'3a+c+n'!L80,0))</f>
        <v>0</v>
      </c>
      <c r="M80" s="121">
        <f>IF($C$4="citu pasākumu izmaksas",IF('3a+c+n'!$Q80="C",'3a+c+n'!M80,0))</f>
        <v>0</v>
      </c>
      <c r="N80" s="121">
        <f>IF($C$4="citu pasākumu izmaksas",IF('3a+c+n'!$Q80="C",'3a+c+n'!N80,0))</f>
        <v>0</v>
      </c>
      <c r="O80" s="121">
        <f>IF($C$4="citu pasākumu izmaksas",IF('3a+c+n'!$Q80="C",'3a+c+n'!O80,0))</f>
        <v>0</v>
      </c>
      <c r="P80" s="122">
        <f>IF($C$4="citu pasākumu izmaksas",IF('3a+c+n'!$Q80="C",'3a+c+n'!P80,0))</f>
        <v>0</v>
      </c>
    </row>
    <row r="81" spans="1:16" ht="30.6" x14ac:dyDescent="0.2">
      <c r="A81" s="53">
        <f>IF(P81=0,0,IF(COUNTBLANK(P81)=1,0,COUNTA($P$14:P81)))</f>
        <v>0</v>
      </c>
      <c r="B81" s="24" t="str">
        <f>IF($C$4="citu pasākumu izmaksas",IF('3a+c+n'!$Q81="C",'3a+c+n'!B81,0))</f>
        <v>13-00000</v>
      </c>
      <c r="C81" s="24" t="str">
        <f>IF($C$4="citu pasākumu izmaksas",IF('3a+c+n'!$Q81="C",'3a+c+n'!C81,0))</f>
        <v xml:space="preserve">Gatavā tonētā silikona apmetuma SAKRET SIP vai ekvivalenta iestrāde. Maksimālais grauda izmērs 2 mm. Tonis atbilstoši krāsu pasei. </v>
      </c>
      <c r="D81" s="24" t="str">
        <f>IF($C$4="citu pasākumu izmaksas",IF('3a+c+n'!$Q81="C",'3a+c+n'!D81,0))</f>
        <v>kg</v>
      </c>
      <c r="E81" s="47"/>
      <c r="F81" s="68"/>
      <c r="G81" s="121"/>
      <c r="H81" s="121">
        <f>IF($C$4="citu pasākumu izmaksas",IF('3a+c+n'!$Q81="C",'3a+c+n'!H81,0))</f>
        <v>0</v>
      </c>
      <c r="I81" s="121"/>
      <c r="J81" s="121"/>
      <c r="K81" s="122">
        <f>IF($C$4="citu pasākumu izmaksas",IF('3a+c+n'!$Q81="C",'3a+c+n'!K81,0))</f>
        <v>0</v>
      </c>
      <c r="L81" s="84">
        <f>IF($C$4="citu pasākumu izmaksas",IF('3a+c+n'!$Q81="C",'3a+c+n'!L81,0))</f>
        <v>0</v>
      </c>
      <c r="M81" s="121">
        <f>IF($C$4="citu pasākumu izmaksas",IF('3a+c+n'!$Q81="C",'3a+c+n'!M81,0))</f>
        <v>0</v>
      </c>
      <c r="N81" s="121">
        <f>IF($C$4="citu pasākumu izmaksas",IF('3a+c+n'!$Q81="C",'3a+c+n'!N81,0))</f>
        <v>0</v>
      </c>
      <c r="O81" s="121">
        <f>IF($C$4="citu pasākumu izmaksas",IF('3a+c+n'!$Q81="C",'3a+c+n'!O81,0))</f>
        <v>0</v>
      </c>
      <c r="P81" s="122">
        <f>IF($C$4="citu pasākumu izmaksas",IF('3a+c+n'!$Q81="C",'3a+c+n'!P81,0))</f>
        <v>0</v>
      </c>
    </row>
    <row r="82" spans="1:16" ht="20.399999999999999" x14ac:dyDescent="0.2">
      <c r="A82" s="53">
        <f>IF(P82=0,0,IF(COUNTBLANK(P82)=1,0,COUNTA($P$14:P82)))</f>
        <v>0</v>
      </c>
      <c r="B82" s="24" t="str">
        <f>IF($C$4="citu pasākumu izmaksas",IF('3a+c+n'!$Q82="C",'3a+c+n'!B82,0))</f>
        <v>13-00000</v>
      </c>
      <c r="C82" s="24" t="str">
        <f>IF($C$4="citu pasākumu izmaksas",IF('3a+c+n'!$Q82="C",'3a+c+n'!C82,0))</f>
        <v>Ieejas jumtiņu attīrīšana no apauguma un nenostiprinātām daļā (no augšas)</v>
      </c>
      <c r="D82" s="24" t="str">
        <f>IF($C$4="citu pasākumu izmaksas",IF('3a+c+n'!$Q82="C",'3a+c+n'!D82,0))</f>
        <v>m2</v>
      </c>
      <c r="E82" s="47"/>
      <c r="F82" s="68"/>
      <c r="G82" s="121"/>
      <c r="H82" s="121">
        <f>IF($C$4="citu pasākumu izmaksas",IF('3a+c+n'!$Q82="C",'3a+c+n'!H82,0))</f>
        <v>0</v>
      </c>
      <c r="I82" s="121"/>
      <c r="J82" s="121"/>
      <c r="K82" s="122">
        <f>IF($C$4="citu pasākumu izmaksas",IF('3a+c+n'!$Q82="C",'3a+c+n'!K82,0))</f>
        <v>0</v>
      </c>
      <c r="L82" s="84">
        <f>IF($C$4="citu pasākumu izmaksas",IF('3a+c+n'!$Q82="C",'3a+c+n'!L82,0))</f>
        <v>0</v>
      </c>
      <c r="M82" s="121">
        <f>IF($C$4="citu pasākumu izmaksas",IF('3a+c+n'!$Q82="C",'3a+c+n'!M82,0))</f>
        <v>0</v>
      </c>
      <c r="N82" s="121">
        <f>IF($C$4="citu pasākumu izmaksas",IF('3a+c+n'!$Q82="C",'3a+c+n'!N82,0))</f>
        <v>0</v>
      </c>
      <c r="O82" s="121">
        <f>IF($C$4="citu pasākumu izmaksas",IF('3a+c+n'!$Q82="C",'3a+c+n'!O82,0))</f>
        <v>0</v>
      </c>
      <c r="P82" s="122">
        <f>IF($C$4="citu pasākumu izmaksas",IF('3a+c+n'!$Q82="C",'3a+c+n'!P82,0))</f>
        <v>0</v>
      </c>
    </row>
    <row r="83" spans="1:16" ht="40.799999999999997" x14ac:dyDescent="0.2">
      <c r="A83" s="53">
        <f>IF(P83=0,0,IF(COUNTBLANK(P83)=1,0,COUNTA($P$14:P83)))</f>
        <v>0</v>
      </c>
      <c r="B83" s="24" t="str">
        <f>IF($C$4="citu pasākumu izmaksas",IF('3a+c+n'!$Q83="C",'3a+c+n'!B83,0))</f>
        <v>13-00000</v>
      </c>
      <c r="C83" s="24" t="str">
        <f>IF($C$4="citu pasākumu izmaksas",IF('3a+c+n'!$Q83="C",'3a+c+n'!C83,0))</f>
        <v xml:space="preserve">Bitumena ruļļu materiāla 2 kārtās iestrāde ieejas lieveņa jumtiņam (no augšas) (virskārta - Icopal Ultra Top vai ekvivalents pamatkārta -  Icopal Ultra Base vai ekvivalents. Jānodrošina slīpums no ēkas MIN 1,5o </v>
      </c>
      <c r="D83" s="24" t="str">
        <f>IF($C$4="citu pasākumu izmaksas",IF('3a+c+n'!$Q83="C",'3a+c+n'!D83,0))</f>
        <v>m2</v>
      </c>
      <c r="E83" s="47"/>
      <c r="F83" s="68"/>
      <c r="G83" s="121"/>
      <c r="H83" s="121">
        <f>IF($C$4="citu pasākumu izmaksas",IF('3a+c+n'!$Q83="C",'3a+c+n'!H83,0))</f>
        <v>0</v>
      </c>
      <c r="I83" s="121"/>
      <c r="J83" s="121"/>
      <c r="K83" s="122">
        <f>IF($C$4="citu pasākumu izmaksas",IF('3a+c+n'!$Q83="C",'3a+c+n'!K83,0))</f>
        <v>0</v>
      </c>
      <c r="L83" s="84">
        <f>IF($C$4="citu pasākumu izmaksas",IF('3a+c+n'!$Q83="C",'3a+c+n'!L83,0))</f>
        <v>0</v>
      </c>
      <c r="M83" s="121">
        <f>IF($C$4="citu pasākumu izmaksas",IF('3a+c+n'!$Q83="C",'3a+c+n'!M83,0))</f>
        <v>0</v>
      </c>
      <c r="N83" s="121">
        <f>IF($C$4="citu pasākumu izmaksas",IF('3a+c+n'!$Q83="C",'3a+c+n'!N83,0))</f>
        <v>0</v>
      </c>
      <c r="O83" s="121">
        <f>IF($C$4="citu pasākumu izmaksas",IF('3a+c+n'!$Q83="C",'3a+c+n'!O83,0))</f>
        <v>0</v>
      </c>
      <c r="P83" s="122">
        <f>IF($C$4="citu pasākumu izmaksas",IF('3a+c+n'!$Q83="C",'3a+c+n'!P83,0))</f>
        <v>0</v>
      </c>
    </row>
    <row r="84" spans="1:16" ht="51" x14ac:dyDescent="0.2">
      <c r="A84" s="53">
        <f>IF(P84=0,0,IF(COUNTBLANK(P84)=1,0,COUNTA($P$14:P84)))</f>
        <v>0</v>
      </c>
      <c r="B84" s="24" t="str">
        <f>IF($C$4="citu pasākumu izmaksas",IF('3a+c+n'!$Q84="C",'3a+c+n'!B84,0))</f>
        <v>13-00000</v>
      </c>
      <c r="C84" s="24" t="str">
        <f>IF($C$4="citu pasākumu izmaksas",IF('3a+c+n'!$Q84="C",'3a+c+n'!C84,0))</f>
        <v xml:space="preserve">Savienojuma vieta izveide ar siltinātu fasādes sienu, t.sk. PVC profils ALB – EB – PVC vai ekvivalents; PVC cokola profila lāsenis ALB – ED – B(PVC) vai ekvivalents; stiprinājumi; blīvlenta ALB - EXT vai ekvivalenta; ekstrudēta putupolistirola josla b=100mm, h=150mm   </v>
      </c>
      <c r="D84" s="24" t="str">
        <f>IF($C$4="citu pasākumu izmaksas",IF('3a+c+n'!$Q84="C",'3a+c+n'!D84,0))</f>
        <v>tm</v>
      </c>
      <c r="E84" s="47"/>
      <c r="F84" s="68"/>
      <c r="G84" s="121"/>
      <c r="H84" s="121">
        <f>IF($C$4="citu pasākumu izmaksas",IF('3a+c+n'!$Q84="C",'3a+c+n'!H84,0))</f>
        <v>0</v>
      </c>
      <c r="I84" s="121"/>
      <c r="J84" s="121"/>
      <c r="K84" s="122">
        <f>IF($C$4="citu pasākumu izmaksas",IF('3a+c+n'!$Q84="C",'3a+c+n'!K84,0))</f>
        <v>0</v>
      </c>
      <c r="L84" s="84">
        <f>IF($C$4="citu pasākumu izmaksas",IF('3a+c+n'!$Q84="C",'3a+c+n'!L84,0))</f>
        <v>0</v>
      </c>
      <c r="M84" s="121">
        <f>IF($C$4="citu pasākumu izmaksas",IF('3a+c+n'!$Q84="C",'3a+c+n'!M84,0))</f>
        <v>0</v>
      </c>
      <c r="N84" s="121">
        <f>IF($C$4="citu pasākumu izmaksas",IF('3a+c+n'!$Q84="C",'3a+c+n'!N84,0))</f>
        <v>0</v>
      </c>
      <c r="O84" s="121">
        <f>IF($C$4="citu pasākumu izmaksas",IF('3a+c+n'!$Q84="C",'3a+c+n'!O84,0))</f>
        <v>0</v>
      </c>
      <c r="P84" s="122">
        <f>IF($C$4="citu pasākumu izmaksas",IF('3a+c+n'!$Q84="C",'3a+c+n'!P84,0))</f>
        <v>0</v>
      </c>
    </row>
    <row r="85" spans="1:16" ht="30.6" x14ac:dyDescent="0.2">
      <c r="A85" s="53">
        <f>IF(P85=0,0,IF(COUNTBLANK(P85)=1,0,COUNTA($P$14:P85)))</f>
        <v>0</v>
      </c>
      <c r="B85" s="24" t="str">
        <f>IF($C$4="citu pasākumu izmaksas",IF('3a+c+n'!$Q85="C",'3a+c+n'!B85,0))</f>
        <v>13-00000</v>
      </c>
      <c r="C85" s="24" t="str">
        <f>IF($C$4="citu pasākumu izmaksas",IF('3a+c+n'!$Q85="C",'3a+c+n'!C85,0))</f>
        <v>Cinkota skārda ar PURAL pārklajumu jumta karnīzes montāža ieejas lieveņa jumtiņam pa perimetru, b=0,5mm, h~200 - 300 mm. Tonis atbilstoši krāsu pasei.</v>
      </c>
      <c r="D85" s="24" t="str">
        <f>IF($C$4="citu pasākumu izmaksas",IF('3a+c+n'!$Q85="C",'3a+c+n'!D85,0))</f>
        <v>tm</v>
      </c>
      <c r="E85" s="47"/>
      <c r="F85" s="68"/>
      <c r="G85" s="121"/>
      <c r="H85" s="121">
        <f>IF($C$4="citu pasākumu izmaksas",IF('3a+c+n'!$Q85="C",'3a+c+n'!H85,0))</f>
        <v>0</v>
      </c>
      <c r="I85" s="121"/>
      <c r="J85" s="121"/>
      <c r="K85" s="122">
        <f>IF($C$4="citu pasākumu izmaksas",IF('3a+c+n'!$Q85="C",'3a+c+n'!K85,0))</f>
        <v>0</v>
      </c>
      <c r="L85" s="84">
        <f>IF($C$4="citu pasākumu izmaksas",IF('3a+c+n'!$Q85="C",'3a+c+n'!L85,0))</f>
        <v>0</v>
      </c>
      <c r="M85" s="121">
        <f>IF($C$4="citu pasākumu izmaksas",IF('3a+c+n'!$Q85="C",'3a+c+n'!M85,0))</f>
        <v>0</v>
      </c>
      <c r="N85" s="121">
        <f>IF($C$4="citu pasākumu izmaksas",IF('3a+c+n'!$Q85="C",'3a+c+n'!N85,0))</f>
        <v>0</v>
      </c>
      <c r="O85" s="121">
        <f>IF($C$4="citu pasākumu izmaksas",IF('3a+c+n'!$Q85="C",'3a+c+n'!O85,0))</f>
        <v>0</v>
      </c>
      <c r="P85" s="122">
        <f>IF($C$4="citu pasākumu izmaksas",IF('3a+c+n'!$Q85="C",'3a+c+n'!P85,0))</f>
        <v>0</v>
      </c>
    </row>
    <row r="86" spans="1:16" ht="21" thickBot="1" x14ac:dyDescent="0.25">
      <c r="A86" s="53">
        <f>IF(P86=0,0,IF(COUNTBLANK(P86)=1,0,COUNTA($P$14:P86)))</f>
        <v>0</v>
      </c>
      <c r="B86" s="24" t="str">
        <f>IF($C$4="citu pasākumu izmaksas",IF('3a+c+n'!$Q86="C",'3a+c+n'!B86,0))</f>
        <v>13-00000</v>
      </c>
      <c r="C86" s="24" t="str">
        <f>IF($C$4="citu pasākumu izmaksas",IF('3a+c+n'!$Q86="C",'3a+c+n'!C86,0))</f>
        <v>Profilēta tekne - cinkots skārds
ar PURAL pārklājumu b=125, t.sk. stiprinājumi</v>
      </c>
      <c r="D86" s="24" t="str">
        <f>IF($C$4="citu pasākumu izmaksas",IF('3a+c+n'!$Q86="C",'3a+c+n'!D86,0))</f>
        <v>tm</v>
      </c>
      <c r="E86" s="47"/>
      <c r="F86" s="68"/>
      <c r="G86" s="121"/>
      <c r="H86" s="121">
        <f>IF($C$4="citu pasākumu izmaksas",IF('3a+c+n'!$Q86="C",'3a+c+n'!H86,0))</f>
        <v>0</v>
      </c>
      <c r="I86" s="121"/>
      <c r="J86" s="121"/>
      <c r="K86" s="122">
        <f>IF($C$4="citu pasākumu izmaksas",IF('3a+c+n'!$Q86="C",'3a+c+n'!K86,0))</f>
        <v>0</v>
      </c>
      <c r="L86" s="84">
        <f>IF($C$4="citu pasākumu izmaksas",IF('3a+c+n'!$Q86="C",'3a+c+n'!L86,0))</f>
        <v>0</v>
      </c>
      <c r="M86" s="121">
        <f>IF($C$4="citu pasākumu izmaksas",IF('3a+c+n'!$Q86="C",'3a+c+n'!M86,0))</f>
        <v>0</v>
      </c>
      <c r="N86" s="121">
        <f>IF($C$4="citu pasākumu izmaksas",IF('3a+c+n'!$Q86="C",'3a+c+n'!N86,0))</f>
        <v>0</v>
      </c>
      <c r="O86" s="121">
        <f>IF($C$4="citu pasākumu izmaksas",IF('3a+c+n'!$Q86="C",'3a+c+n'!O86,0))</f>
        <v>0</v>
      </c>
      <c r="P86" s="122">
        <f>IF($C$4="citu pasākumu izmaksas",IF('3a+c+n'!$Q86="C",'3a+c+n'!P86,0))</f>
        <v>0</v>
      </c>
    </row>
    <row r="87" spans="1:16" ht="12" customHeight="1" thickBot="1" x14ac:dyDescent="0.25">
      <c r="A87" s="320" t="s">
        <v>62</v>
      </c>
      <c r="B87" s="321"/>
      <c r="C87" s="321"/>
      <c r="D87" s="321"/>
      <c r="E87" s="321"/>
      <c r="F87" s="321"/>
      <c r="G87" s="321"/>
      <c r="H87" s="321"/>
      <c r="I87" s="321"/>
      <c r="J87" s="321"/>
      <c r="K87" s="322"/>
      <c r="L87" s="135">
        <f>SUM(L14:L86)</f>
        <v>0</v>
      </c>
      <c r="M87" s="136">
        <f>SUM(M14:M86)</f>
        <v>0</v>
      </c>
      <c r="N87" s="136">
        <f>SUM(N14:N86)</f>
        <v>0</v>
      </c>
      <c r="O87" s="136">
        <f>SUM(O14:O86)</f>
        <v>0</v>
      </c>
      <c r="P87" s="137">
        <f>SUM(P14:P86)</f>
        <v>0</v>
      </c>
    </row>
    <row r="88" spans="1:16" x14ac:dyDescent="0.2">
      <c r="A88" s="16"/>
      <c r="B88" s="16"/>
      <c r="C88" s="16"/>
      <c r="D88" s="16"/>
      <c r="E88" s="16"/>
      <c r="F88" s="16"/>
      <c r="G88" s="16"/>
      <c r="H88" s="16"/>
      <c r="I88" s="16"/>
      <c r="J88" s="16"/>
      <c r="K88" s="16"/>
      <c r="L88" s="16"/>
      <c r="M88" s="16"/>
      <c r="N88" s="16"/>
      <c r="O88" s="16"/>
      <c r="P88" s="16"/>
    </row>
    <row r="89" spans="1:16" x14ac:dyDescent="0.2">
      <c r="A89" s="16"/>
      <c r="B89" s="16"/>
      <c r="C89" s="16"/>
      <c r="D89" s="16"/>
      <c r="E89" s="16"/>
      <c r="F89" s="16"/>
      <c r="G89" s="16"/>
      <c r="H89" s="16"/>
      <c r="I89" s="16"/>
      <c r="J89" s="16"/>
      <c r="K89" s="16"/>
      <c r="L89" s="16"/>
      <c r="M89" s="16"/>
      <c r="N89" s="16"/>
      <c r="O89" s="16"/>
      <c r="P89" s="16"/>
    </row>
    <row r="90" spans="1:16" x14ac:dyDescent="0.2">
      <c r="A90" s="1" t="s">
        <v>14</v>
      </c>
      <c r="B90" s="16"/>
      <c r="C90" s="323" t="str">
        <f>'Kops c'!C35:H35</f>
        <v>Gundega Ābelīte 03.06.2024</v>
      </c>
      <c r="D90" s="323"/>
      <c r="E90" s="323"/>
      <c r="F90" s="323"/>
      <c r="G90" s="323"/>
      <c r="H90" s="323"/>
      <c r="I90" s="16"/>
      <c r="J90" s="16"/>
      <c r="K90" s="16"/>
      <c r="L90" s="16"/>
      <c r="M90" s="16"/>
      <c r="N90" s="16"/>
      <c r="O90" s="16"/>
      <c r="P90" s="16"/>
    </row>
    <row r="91" spans="1:16" x14ac:dyDescent="0.2">
      <c r="A91" s="16"/>
      <c r="B91" s="16"/>
      <c r="C91" s="249" t="s">
        <v>15</v>
      </c>
      <c r="D91" s="249"/>
      <c r="E91" s="249"/>
      <c r="F91" s="249"/>
      <c r="G91" s="249"/>
      <c r="H91" s="249"/>
      <c r="I91" s="16"/>
      <c r="J91" s="16"/>
      <c r="K91" s="16"/>
      <c r="L91" s="16"/>
      <c r="M91" s="16"/>
      <c r="N91" s="16"/>
      <c r="O91" s="16"/>
      <c r="P91" s="16"/>
    </row>
    <row r="92" spans="1:16" x14ac:dyDescent="0.2">
      <c r="A92" s="16"/>
      <c r="B92" s="16"/>
      <c r="C92" s="16"/>
      <c r="D92" s="16"/>
      <c r="E92" s="16"/>
      <c r="F92" s="16"/>
      <c r="G92" s="16"/>
      <c r="H92" s="16"/>
      <c r="I92" s="16"/>
      <c r="J92" s="16"/>
      <c r="K92" s="16"/>
      <c r="L92" s="16"/>
      <c r="M92" s="16"/>
      <c r="N92" s="16"/>
      <c r="O92" s="16"/>
      <c r="P92" s="16"/>
    </row>
    <row r="93" spans="1:16" x14ac:dyDescent="0.2">
      <c r="A93" s="268" t="str">
        <f>'Kops n'!A38:D38</f>
        <v>Tāme sastādīta 2024. gada 3. jūnijā</v>
      </c>
      <c r="B93" s="269"/>
      <c r="C93" s="269"/>
      <c r="D93" s="269"/>
      <c r="E93" s="16"/>
      <c r="F93" s="16"/>
      <c r="G93" s="16"/>
      <c r="H93" s="16"/>
      <c r="I93" s="16"/>
      <c r="J93" s="16"/>
      <c r="K93" s="16"/>
      <c r="L93" s="16"/>
      <c r="M93" s="16"/>
      <c r="N93" s="16"/>
      <c r="O93" s="16"/>
      <c r="P93" s="16"/>
    </row>
    <row r="94" spans="1:16" x14ac:dyDescent="0.2">
      <c r="A94" s="16"/>
      <c r="B94" s="16"/>
      <c r="C94" s="16"/>
      <c r="D94" s="16"/>
      <c r="E94" s="16"/>
      <c r="F94" s="16"/>
      <c r="G94" s="16"/>
      <c r="H94" s="16"/>
      <c r="I94" s="16"/>
      <c r="J94" s="16"/>
      <c r="K94" s="16"/>
      <c r="L94" s="16"/>
      <c r="M94" s="16"/>
      <c r="N94" s="16"/>
      <c r="O94" s="16"/>
      <c r="P94" s="16"/>
    </row>
    <row r="95" spans="1:16" x14ac:dyDescent="0.2">
      <c r="A95" s="1" t="s">
        <v>41</v>
      </c>
      <c r="B95" s="16"/>
      <c r="C95" s="323" t="str">
        <f>'Kops c'!C40:H40</f>
        <v>Gundega Ābelīte 03.06.2024</v>
      </c>
      <c r="D95" s="323"/>
      <c r="E95" s="323"/>
      <c r="F95" s="323"/>
      <c r="G95" s="323"/>
      <c r="H95" s="323"/>
      <c r="I95" s="16"/>
      <c r="J95" s="16"/>
      <c r="K95" s="16"/>
      <c r="L95" s="16"/>
      <c r="M95" s="16"/>
      <c r="N95" s="16"/>
      <c r="O95" s="16"/>
      <c r="P95" s="16"/>
    </row>
    <row r="96" spans="1:16" x14ac:dyDescent="0.2">
      <c r="A96" s="16"/>
      <c r="B96" s="16"/>
      <c r="C96" s="249" t="s">
        <v>15</v>
      </c>
      <c r="D96" s="249"/>
      <c r="E96" s="249"/>
      <c r="F96" s="249"/>
      <c r="G96" s="249"/>
      <c r="H96" s="249"/>
      <c r="I96" s="16"/>
      <c r="J96" s="16"/>
      <c r="K96" s="16"/>
      <c r="L96" s="16"/>
      <c r="M96" s="16"/>
      <c r="N96" s="16"/>
      <c r="O96" s="16"/>
      <c r="P96" s="16"/>
    </row>
    <row r="97" spans="1:16" x14ac:dyDescent="0.2">
      <c r="A97" s="16"/>
      <c r="B97" s="16"/>
      <c r="C97" s="16"/>
      <c r="D97" s="16"/>
      <c r="E97" s="16"/>
      <c r="F97" s="16"/>
      <c r="G97" s="16"/>
      <c r="H97" s="16"/>
      <c r="I97" s="16"/>
      <c r="J97" s="16"/>
      <c r="K97" s="16"/>
      <c r="L97" s="16"/>
      <c r="M97" s="16"/>
      <c r="N97" s="16"/>
      <c r="O97" s="16"/>
      <c r="P97" s="16"/>
    </row>
    <row r="98" spans="1:16" x14ac:dyDescent="0.2">
      <c r="A98" s="80" t="s">
        <v>16</v>
      </c>
      <c r="B98" s="43"/>
      <c r="C98" s="87" t="str">
        <f>'Kops c'!C43</f>
        <v>1-00180</v>
      </c>
      <c r="D98" s="43"/>
      <c r="E98" s="16"/>
      <c r="F98" s="16"/>
      <c r="G98" s="16"/>
      <c r="H98" s="16"/>
      <c r="I98" s="16"/>
      <c r="J98" s="16"/>
      <c r="K98" s="16"/>
      <c r="L98" s="16"/>
      <c r="M98" s="16"/>
      <c r="N98" s="16"/>
      <c r="O98" s="16"/>
      <c r="P98" s="16"/>
    </row>
    <row r="99" spans="1:16" x14ac:dyDescent="0.2">
      <c r="A99" s="16"/>
      <c r="B99" s="16"/>
      <c r="C99" s="16"/>
      <c r="D99" s="16"/>
      <c r="E99" s="16"/>
      <c r="F99" s="16"/>
      <c r="G99" s="16"/>
      <c r="H99" s="16"/>
      <c r="I99" s="16"/>
      <c r="J99" s="16"/>
      <c r="K99" s="16"/>
      <c r="L99" s="16"/>
      <c r="M99" s="16"/>
      <c r="N99" s="16"/>
      <c r="O99" s="16"/>
      <c r="P99"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96:H96"/>
    <mergeCell ref="L12:P12"/>
    <mergeCell ref="A87:K87"/>
    <mergeCell ref="C90:H90"/>
    <mergeCell ref="C91:H91"/>
    <mergeCell ref="A93:D93"/>
    <mergeCell ref="C95:H95"/>
  </mergeCells>
  <conditionalFormatting sqref="A87:K87">
    <cfRule type="containsText" dxfId="234" priority="3" operator="containsText" text="Tiešās izmaksas kopā, t. sk. darba devēja sociālais nodoklis __.__% ">
      <formula>NOT(ISERROR(SEARCH("Tiešās izmaksas kopā, t. sk. darba devēja sociālais nodoklis __.__% ",A87)))</formula>
    </cfRule>
  </conditionalFormatting>
  <conditionalFormatting sqref="A14:P86">
    <cfRule type="cellIs" dxfId="233" priority="1" operator="equal">
      <formula>0</formula>
    </cfRule>
  </conditionalFormatting>
  <conditionalFormatting sqref="C2:I2 D5:L8 N9:O9 L87:P87 C90:H90 C95:H95 C98">
    <cfRule type="cellIs" dxfId="232"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2:C36"/>
  <sheetViews>
    <sheetView workbookViewId="0">
      <selection activeCell="C26" sqref="C26"/>
    </sheetView>
  </sheetViews>
  <sheetFormatPr defaultRowHeight="10.199999999999999" x14ac:dyDescent="0.2"/>
  <cols>
    <col min="1" max="1" width="16.88671875" style="1" customWidth="1"/>
    <col min="2" max="2" width="43.44140625" style="1" customWidth="1"/>
    <col min="3" max="3" width="22.44140625" style="1" customWidth="1"/>
    <col min="4" max="184" width="9.109375" style="1"/>
    <col min="185" max="185" width="1.44140625" style="1" customWidth="1"/>
    <col min="186" max="186" width="2.109375" style="1" customWidth="1"/>
    <col min="187" max="187" width="16.88671875" style="1" customWidth="1"/>
    <col min="188" max="188" width="43.44140625" style="1" customWidth="1"/>
    <col min="189" max="189" width="22.44140625" style="1" customWidth="1"/>
    <col min="190" max="190" width="9.109375" style="1"/>
    <col min="191" max="191" width="13.88671875" style="1" bestFit="1" customWidth="1"/>
    <col min="192" max="440" width="9.109375" style="1"/>
    <col min="441" max="441" width="1.44140625" style="1" customWidth="1"/>
    <col min="442" max="442" width="2.109375" style="1" customWidth="1"/>
    <col min="443" max="443" width="16.88671875" style="1" customWidth="1"/>
    <col min="444" max="444" width="43.44140625" style="1" customWidth="1"/>
    <col min="445" max="445" width="22.44140625" style="1" customWidth="1"/>
    <col min="446" max="446" width="9.109375" style="1"/>
    <col min="447" max="447" width="13.88671875" style="1" bestFit="1" customWidth="1"/>
    <col min="448" max="696" width="9.109375" style="1"/>
    <col min="697" max="697" width="1.44140625" style="1" customWidth="1"/>
    <col min="698" max="698" width="2.109375" style="1" customWidth="1"/>
    <col min="699" max="699" width="16.88671875" style="1" customWidth="1"/>
    <col min="700" max="700" width="43.44140625" style="1" customWidth="1"/>
    <col min="701" max="701" width="22.44140625" style="1" customWidth="1"/>
    <col min="702" max="702" width="9.109375" style="1"/>
    <col min="703" max="703" width="13.88671875" style="1" bestFit="1" customWidth="1"/>
    <col min="704" max="952" width="9.109375" style="1"/>
    <col min="953" max="953" width="1.44140625" style="1" customWidth="1"/>
    <col min="954" max="954" width="2.109375" style="1" customWidth="1"/>
    <col min="955" max="955" width="16.88671875" style="1" customWidth="1"/>
    <col min="956" max="956" width="43.44140625" style="1" customWidth="1"/>
    <col min="957" max="957" width="22.44140625" style="1" customWidth="1"/>
    <col min="958" max="958" width="9.109375" style="1"/>
    <col min="959" max="959" width="13.88671875" style="1" bestFit="1" customWidth="1"/>
    <col min="960" max="1208" width="9.109375" style="1"/>
    <col min="1209" max="1209" width="1.44140625" style="1" customWidth="1"/>
    <col min="1210" max="1210" width="2.109375" style="1" customWidth="1"/>
    <col min="1211" max="1211" width="16.88671875" style="1" customWidth="1"/>
    <col min="1212" max="1212" width="43.44140625" style="1" customWidth="1"/>
    <col min="1213" max="1213" width="22.44140625" style="1" customWidth="1"/>
    <col min="1214" max="1214" width="9.109375" style="1"/>
    <col min="1215" max="1215" width="13.88671875" style="1" bestFit="1" customWidth="1"/>
    <col min="1216" max="1464" width="9.109375" style="1"/>
    <col min="1465" max="1465" width="1.44140625" style="1" customWidth="1"/>
    <col min="1466" max="1466" width="2.109375" style="1" customWidth="1"/>
    <col min="1467" max="1467" width="16.88671875" style="1" customWidth="1"/>
    <col min="1468" max="1468" width="43.44140625" style="1" customWidth="1"/>
    <col min="1469" max="1469" width="22.44140625" style="1" customWidth="1"/>
    <col min="1470" max="1470" width="9.109375" style="1"/>
    <col min="1471" max="1471" width="13.88671875" style="1" bestFit="1" customWidth="1"/>
    <col min="1472" max="1720" width="9.109375" style="1"/>
    <col min="1721" max="1721" width="1.44140625" style="1" customWidth="1"/>
    <col min="1722" max="1722" width="2.109375" style="1" customWidth="1"/>
    <col min="1723" max="1723" width="16.88671875" style="1" customWidth="1"/>
    <col min="1724" max="1724" width="43.44140625" style="1" customWidth="1"/>
    <col min="1725" max="1725" width="22.44140625" style="1" customWidth="1"/>
    <col min="1726" max="1726" width="9.109375" style="1"/>
    <col min="1727" max="1727" width="13.88671875" style="1" bestFit="1" customWidth="1"/>
    <col min="1728" max="1976" width="9.109375" style="1"/>
    <col min="1977" max="1977" width="1.44140625" style="1" customWidth="1"/>
    <col min="1978" max="1978" width="2.109375" style="1" customWidth="1"/>
    <col min="1979" max="1979" width="16.88671875" style="1" customWidth="1"/>
    <col min="1980" max="1980" width="43.44140625" style="1" customWidth="1"/>
    <col min="1981" max="1981" width="22.44140625" style="1" customWidth="1"/>
    <col min="1982" max="1982" width="9.109375" style="1"/>
    <col min="1983" max="1983" width="13.88671875" style="1" bestFit="1" customWidth="1"/>
    <col min="1984" max="2232" width="9.109375" style="1"/>
    <col min="2233" max="2233" width="1.44140625" style="1" customWidth="1"/>
    <col min="2234" max="2234" width="2.109375" style="1" customWidth="1"/>
    <col min="2235" max="2235" width="16.88671875" style="1" customWidth="1"/>
    <col min="2236" max="2236" width="43.44140625" style="1" customWidth="1"/>
    <col min="2237" max="2237" width="22.44140625" style="1" customWidth="1"/>
    <col min="2238" max="2238" width="9.109375" style="1"/>
    <col min="2239" max="2239" width="13.88671875" style="1" bestFit="1" customWidth="1"/>
    <col min="2240" max="2488" width="9.109375" style="1"/>
    <col min="2489" max="2489" width="1.44140625" style="1" customWidth="1"/>
    <col min="2490" max="2490" width="2.109375" style="1" customWidth="1"/>
    <col min="2491" max="2491" width="16.88671875" style="1" customWidth="1"/>
    <col min="2492" max="2492" width="43.44140625" style="1" customWidth="1"/>
    <col min="2493" max="2493" width="22.44140625" style="1" customWidth="1"/>
    <col min="2494" max="2494" width="9.109375" style="1"/>
    <col min="2495" max="2495" width="13.88671875" style="1" bestFit="1" customWidth="1"/>
    <col min="2496" max="2744" width="9.109375" style="1"/>
    <col min="2745" max="2745" width="1.44140625" style="1" customWidth="1"/>
    <col min="2746" max="2746" width="2.109375" style="1" customWidth="1"/>
    <col min="2747" max="2747" width="16.88671875" style="1" customWidth="1"/>
    <col min="2748" max="2748" width="43.44140625" style="1" customWidth="1"/>
    <col min="2749" max="2749" width="22.44140625" style="1" customWidth="1"/>
    <col min="2750" max="2750" width="9.109375" style="1"/>
    <col min="2751" max="2751" width="13.88671875" style="1" bestFit="1" customWidth="1"/>
    <col min="2752" max="3000" width="9.109375" style="1"/>
    <col min="3001" max="3001" width="1.44140625" style="1" customWidth="1"/>
    <col min="3002" max="3002" width="2.109375" style="1" customWidth="1"/>
    <col min="3003" max="3003" width="16.88671875" style="1" customWidth="1"/>
    <col min="3004" max="3004" width="43.44140625" style="1" customWidth="1"/>
    <col min="3005" max="3005" width="22.44140625" style="1" customWidth="1"/>
    <col min="3006" max="3006" width="9.109375" style="1"/>
    <col min="3007" max="3007" width="13.88671875" style="1" bestFit="1" customWidth="1"/>
    <col min="3008" max="3256" width="9.109375" style="1"/>
    <col min="3257" max="3257" width="1.44140625" style="1" customWidth="1"/>
    <col min="3258" max="3258" width="2.109375" style="1" customWidth="1"/>
    <col min="3259" max="3259" width="16.88671875" style="1" customWidth="1"/>
    <col min="3260" max="3260" width="43.44140625" style="1" customWidth="1"/>
    <col min="3261" max="3261" width="22.44140625" style="1" customWidth="1"/>
    <col min="3262" max="3262" width="9.109375" style="1"/>
    <col min="3263" max="3263" width="13.88671875" style="1" bestFit="1" customWidth="1"/>
    <col min="3264" max="3512" width="9.109375" style="1"/>
    <col min="3513" max="3513" width="1.44140625" style="1" customWidth="1"/>
    <col min="3514" max="3514" width="2.109375" style="1" customWidth="1"/>
    <col min="3515" max="3515" width="16.88671875" style="1" customWidth="1"/>
    <col min="3516" max="3516" width="43.44140625" style="1" customWidth="1"/>
    <col min="3517" max="3517" width="22.44140625" style="1" customWidth="1"/>
    <col min="3518" max="3518" width="9.109375" style="1"/>
    <col min="3519" max="3519" width="13.88671875" style="1" bestFit="1" customWidth="1"/>
    <col min="3520" max="3768" width="9.109375" style="1"/>
    <col min="3769" max="3769" width="1.44140625" style="1" customWidth="1"/>
    <col min="3770" max="3770" width="2.109375" style="1" customWidth="1"/>
    <col min="3771" max="3771" width="16.88671875" style="1" customWidth="1"/>
    <col min="3772" max="3772" width="43.44140625" style="1" customWidth="1"/>
    <col min="3773" max="3773" width="22.44140625" style="1" customWidth="1"/>
    <col min="3774" max="3774" width="9.109375" style="1"/>
    <col min="3775" max="3775" width="13.88671875" style="1" bestFit="1" customWidth="1"/>
    <col min="3776" max="4024" width="9.109375" style="1"/>
    <col min="4025" max="4025" width="1.44140625" style="1" customWidth="1"/>
    <col min="4026" max="4026" width="2.109375" style="1" customWidth="1"/>
    <col min="4027" max="4027" width="16.88671875" style="1" customWidth="1"/>
    <col min="4028" max="4028" width="43.44140625" style="1" customWidth="1"/>
    <col min="4029" max="4029" width="22.44140625" style="1" customWidth="1"/>
    <col min="4030" max="4030" width="9.109375" style="1"/>
    <col min="4031" max="4031" width="13.88671875" style="1" bestFit="1" customWidth="1"/>
    <col min="4032" max="4280" width="9.109375" style="1"/>
    <col min="4281" max="4281" width="1.44140625" style="1" customWidth="1"/>
    <col min="4282" max="4282" width="2.109375" style="1" customWidth="1"/>
    <col min="4283" max="4283" width="16.88671875" style="1" customWidth="1"/>
    <col min="4284" max="4284" width="43.44140625" style="1" customWidth="1"/>
    <col min="4285" max="4285" width="22.44140625" style="1" customWidth="1"/>
    <col min="4286" max="4286" width="9.109375" style="1"/>
    <col min="4287" max="4287" width="13.88671875" style="1" bestFit="1" customWidth="1"/>
    <col min="4288" max="4536" width="9.109375" style="1"/>
    <col min="4537" max="4537" width="1.44140625" style="1" customWidth="1"/>
    <col min="4538" max="4538" width="2.109375" style="1" customWidth="1"/>
    <col min="4539" max="4539" width="16.88671875" style="1" customWidth="1"/>
    <col min="4540" max="4540" width="43.44140625" style="1" customWidth="1"/>
    <col min="4541" max="4541" width="22.44140625" style="1" customWidth="1"/>
    <col min="4542" max="4542" width="9.109375" style="1"/>
    <col min="4543" max="4543" width="13.88671875" style="1" bestFit="1" customWidth="1"/>
    <col min="4544" max="4792" width="9.109375" style="1"/>
    <col min="4793" max="4793" width="1.44140625" style="1" customWidth="1"/>
    <col min="4794" max="4794" width="2.109375" style="1" customWidth="1"/>
    <col min="4795" max="4795" width="16.88671875" style="1" customWidth="1"/>
    <col min="4796" max="4796" width="43.44140625" style="1" customWidth="1"/>
    <col min="4797" max="4797" width="22.44140625" style="1" customWidth="1"/>
    <col min="4798" max="4798" width="9.109375" style="1"/>
    <col min="4799" max="4799" width="13.88671875" style="1" bestFit="1" customWidth="1"/>
    <col min="4800" max="5048" width="9.109375" style="1"/>
    <col min="5049" max="5049" width="1.44140625" style="1" customWidth="1"/>
    <col min="5050" max="5050" width="2.109375" style="1" customWidth="1"/>
    <col min="5051" max="5051" width="16.88671875" style="1" customWidth="1"/>
    <col min="5052" max="5052" width="43.44140625" style="1" customWidth="1"/>
    <col min="5053" max="5053" width="22.44140625" style="1" customWidth="1"/>
    <col min="5054" max="5054" width="9.109375" style="1"/>
    <col min="5055" max="5055" width="13.88671875" style="1" bestFit="1" customWidth="1"/>
    <col min="5056" max="5304" width="9.109375" style="1"/>
    <col min="5305" max="5305" width="1.44140625" style="1" customWidth="1"/>
    <col min="5306" max="5306" width="2.109375" style="1" customWidth="1"/>
    <col min="5307" max="5307" width="16.88671875" style="1" customWidth="1"/>
    <col min="5308" max="5308" width="43.44140625" style="1" customWidth="1"/>
    <col min="5309" max="5309" width="22.44140625" style="1" customWidth="1"/>
    <col min="5310" max="5310" width="9.109375" style="1"/>
    <col min="5311" max="5311" width="13.88671875" style="1" bestFit="1" customWidth="1"/>
    <col min="5312" max="5560" width="9.109375" style="1"/>
    <col min="5561" max="5561" width="1.44140625" style="1" customWidth="1"/>
    <col min="5562" max="5562" width="2.109375" style="1" customWidth="1"/>
    <col min="5563" max="5563" width="16.88671875" style="1" customWidth="1"/>
    <col min="5564" max="5564" width="43.44140625" style="1" customWidth="1"/>
    <col min="5565" max="5565" width="22.44140625" style="1" customWidth="1"/>
    <col min="5566" max="5566" width="9.109375" style="1"/>
    <col min="5567" max="5567" width="13.88671875" style="1" bestFit="1" customWidth="1"/>
    <col min="5568" max="5816" width="9.109375" style="1"/>
    <col min="5817" max="5817" width="1.44140625" style="1" customWidth="1"/>
    <col min="5818" max="5818" width="2.109375" style="1" customWidth="1"/>
    <col min="5819" max="5819" width="16.88671875" style="1" customWidth="1"/>
    <col min="5820" max="5820" width="43.44140625" style="1" customWidth="1"/>
    <col min="5821" max="5821" width="22.44140625" style="1" customWidth="1"/>
    <col min="5822" max="5822" width="9.109375" style="1"/>
    <col min="5823" max="5823" width="13.88671875" style="1" bestFit="1" customWidth="1"/>
    <col min="5824" max="6072" width="9.109375" style="1"/>
    <col min="6073" max="6073" width="1.44140625" style="1" customWidth="1"/>
    <col min="6074" max="6074" width="2.109375" style="1" customWidth="1"/>
    <col min="6075" max="6075" width="16.88671875" style="1" customWidth="1"/>
    <col min="6076" max="6076" width="43.44140625" style="1" customWidth="1"/>
    <col min="6077" max="6077" width="22.44140625" style="1" customWidth="1"/>
    <col min="6078" max="6078" width="9.109375" style="1"/>
    <col min="6079" max="6079" width="13.88671875" style="1" bestFit="1" customWidth="1"/>
    <col min="6080" max="6328" width="9.109375" style="1"/>
    <col min="6329" max="6329" width="1.44140625" style="1" customWidth="1"/>
    <col min="6330" max="6330" width="2.109375" style="1" customWidth="1"/>
    <col min="6331" max="6331" width="16.88671875" style="1" customWidth="1"/>
    <col min="6332" max="6332" width="43.44140625" style="1" customWidth="1"/>
    <col min="6333" max="6333" width="22.44140625" style="1" customWidth="1"/>
    <col min="6334" max="6334" width="9.109375" style="1"/>
    <col min="6335" max="6335" width="13.88671875" style="1" bestFit="1" customWidth="1"/>
    <col min="6336" max="6584" width="9.109375" style="1"/>
    <col min="6585" max="6585" width="1.44140625" style="1" customWidth="1"/>
    <col min="6586" max="6586" width="2.109375" style="1" customWidth="1"/>
    <col min="6587" max="6587" width="16.88671875" style="1" customWidth="1"/>
    <col min="6588" max="6588" width="43.44140625" style="1" customWidth="1"/>
    <col min="6589" max="6589" width="22.44140625" style="1" customWidth="1"/>
    <col min="6590" max="6590" width="9.109375" style="1"/>
    <col min="6591" max="6591" width="13.88671875" style="1" bestFit="1" customWidth="1"/>
    <col min="6592" max="6840" width="9.109375" style="1"/>
    <col min="6841" max="6841" width="1.44140625" style="1" customWidth="1"/>
    <col min="6842" max="6842" width="2.109375" style="1" customWidth="1"/>
    <col min="6843" max="6843" width="16.88671875" style="1" customWidth="1"/>
    <col min="6844" max="6844" width="43.44140625" style="1" customWidth="1"/>
    <col min="6845" max="6845" width="22.44140625" style="1" customWidth="1"/>
    <col min="6846" max="6846" width="9.109375" style="1"/>
    <col min="6847" max="6847" width="13.88671875" style="1" bestFit="1" customWidth="1"/>
    <col min="6848" max="7096" width="9.109375" style="1"/>
    <col min="7097" max="7097" width="1.44140625" style="1" customWidth="1"/>
    <col min="7098" max="7098" width="2.109375" style="1" customWidth="1"/>
    <col min="7099" max="7099" width="16.88671875" style="1" customWidth="1"/>
    <col min="7100" max="7100" width="43.44140625" style="1" customWidth="1"/>
    <col min="7101" max="7101" width="22.44140625" style="1" customWidth="1"/>
    <col min="7102" max="7102" width="9.109375" style="1"/>
    <col min="7103" max="7103" width="13.88671875" style="1" bestFit="1" customWidth="1"/>
    <col min="7104" max="7352" width="9.109375" style="1"/>
    <col min="7353" max="7353" width="1.44140625" style="1" customWidth="1"/>
    <col min="7354" max="7354" width="2.109375" style="1" customWidth="1"/>
    <col min="7355" max="7355" width="16.88671875" style="1" customWidth="1"/>
    <col min="7356" max="7356" width="43.44140625" style="1" customWidth="1"/>
    <col min="7357" max="7357" width="22.44140625" style="1" customWidth="1"/>
    <col min="7358" max="7358" width="9.109375" style="1"/>
    <col min="7359" max="7359" width="13.88671875" style="1" bestFit="1" customWidth="1"/>
    <col min="7360" max="7608" width="9.109375" style="1"/>
    <col min="7609" max="7609" width="1.44140625" style="1" customWidth="1"/>
    <col min="7610" max="7610" width="2.109375" style="1" customWidth="1"/>
    <col min="7611" max="7611" width="16.88671875" style="1" customWidth="1"/>
    <col min="7612" max="7612" width="43.44140625" style="1" customWidth="1"/>
    <col min="7613" max="7613" width="22.44140625" style="1" customWidth="1"/>
    <col min="7614" max="7614" width="9.109375" style="1"/>
    <col min="7615" max="7615" width="13.88671875" style="1" bestFit="1" customWidth="1"/>
    <col min="7616" max="7864" width="9.109375" style="1"/>
    <col min="7865" max="7865" width="1.44140625" style="1" customWidth="1"/>
    <col min="7866" max="7866" width="2.109375" style="1" customWidth="1"/>
    <col min="7867" max="7867" width="16.88671875" style="1" customWidth="1"/>
    <col min="7868" max="7868" width="43.44140625" style="1" customWidth="1"/>
    <col min="7869" max="7869" width="22.44140625" style="1" customWidth="1"/>
    <col min="7870" max="7870" width="9.109375" style="1"/>
    <col min="7871" max="7871" width="13.88671875" style="1" bestFit="1" customWidth="1"/>
    <col min="7872" max="8120" width="9.109375" style="1"/>
    <col min="8121" max="8121" width="1.44140625" style="1" customWidth="1"/>
    <col min="8122" max="8122" width="2.109375" style="1" customWidth="1"/>
    <col min="8123" max="8123" width="16.88671875" style="1" customWidth="1"/>
    <col min="8124" max="8124" width="43.44140625" style="1" customWidth="1"/>
    <col min="8125" max="8125" width="22.44140625" style="1" customWidth="1"/>
    <col min="8126" max="8126" width="9.109375" style="1"/>
    <col min="8127" max="8127" width="13.88671875" style="1" bestFit="1" customWidth="1"/>
    <col min="8128" max="8376" width="9.109375" style="1"/>
    <col min="8377" max="8377" width="1.44140625" style="1" customWidth="1"/>
    <col min="8378" max="8378" width="2.109375" style="1" customWidth="1"/>
    <col min="8379" max="8379" width="16.88671875" style="1" customWidth="1"/>
    <col min="8380" max="8380" width="43.44140625" style="1" customWidth="1"/>
    <col min="8381" max="8381" width="22.44140625" style="1" customWidth="1"/>
    <col min="8382" max="8382" width="9.109375" style="1"/>
    <col min="8383" max="8383" width="13.88671875" style="1" bestFit="1" customWidth="1"/>
    <col min="8384" max="8632" width="9.109375" style="1"/>
    <col min="8633" max="8633" width="1.44140625" style="1" customWidth="1"/>
    <col min="8634" max="8634" width="2.109375" style="1" customWidth="1"/>
    <col min="8635" max="8635" width="16.88671875" style="1" customWidth="1"/>
    <col min="8636" max="8636" width="43.44140625" style="1" customWidth="1"/>
    <col min="8637" max="8637" width="22.44140625" style="1" customWidth="1"/>
    <col min="8638" max="8638" width="9.109375" style="1"/>
    <col min="8639" max="8639" width="13.88671875" style="1" bestFit="1" customWidth="1"/>
    <col min="8640" max="8888" width="9.109375" style="1"/>
    <col min="8889" max="8889" width="1.44140625" style="1" customWidth="1"/>
    <col min="8890" max="8890" width="2.109375" style="1" customWidth="1"/>
    <col min="8891" max="8891" width="16.88671875" style="1" customWidth="1"/>
    <col min="8892" max="8892" width="43.44140625" style="1" customWidth="1"/>
    <col min="8893" max="8893" width="22.44140625" style="1" customWidth="1"/>
    <col min="8894" max="8894" width="9.109375" style="1"/>
    <col min="8895" max="8895" width="13.88671875" style="1" bestFit="1" customWidth="1"/>
    <col min="8896" max="9144" width="9.109375" style="1"/>
    <col min="9145" max="9145" width="1.44140625" style="1" customWidth="1"/>
    <col min="9146" max="9146" width="2.109375" style="1" customWidth="1"/>
    <col min="9147" max="9147" width="16.88671875" style="1" customWidth="1"/>
    <col min="9148" max="9148" width="43.44140625" style="1" customWidth="1"/>
    <col min="9149" max="9149" width="22.44140625" style="1" customWidth="1"/>
    <col min="9150" max="9150" width="9.109375" style="1"/>
    <col min="9151" max="9151" width="13.88671875" style="1" bestFit="1" customWidth="1"/>
    <col min="9152" max="9400" width="9.109375" style="1"/>
    <col min="9401" max="9401" width="1.44140625" style="1" customWidth="1"/>
    <col min="9402" max="9402" width="2.109375" style="1" customWidth="1"/>
    <col min="9403" max="9403" width="16.88671875" style="1" customWidth="1"/>
    <col min="9404" max="9404" width="43.44140625" style="1" customWidth="1"/>
    <col min="9405" max="9405" width="22.44140625" style="1" customWidth="1"/>
    <col min="9406" max="9406" width="9.109375" style="1"/>
    <col min="9407" max="9407" width="13.88671875" style="1" bestFit="1" customWidth="1"/>
    <col min="9408" max="9656" width="9.109375" style="1"/>
    <col min="9657" max="9657" width="1.44140625" style="1" customWidth="1"/>
    <col min="9658" max="9658" width="2.109375" style="1" customWidth="1"/>
    <col min="9659" max="9659" width="16.88671875" style="1" customWidth="1"/>
    <col min="9660" max="9660" width="43.44140625" style="1" customWidth="1"/>
    <col min="9661" max="9661" width="22.44140625" style="1" customWidth="1"/>
    <col min="9662" max="9662" width="9.109375" style="1"/>
    <col min="9663" max="9663" width="13.88671875" style="1" bestFit="1" customWidth="1"/>
    <col min="9664" max="9912" width="9.109375" style="1"/>
    <col min="9913" max="9913" width="1.44140625" style="1" customWidth="1"/>
    <col min="9914" max="9914" width="2.109375" style="1" customWidth="1"/>
    <col min="9915" max="9915" width="16.88671875" style="1" customWidth="1"/>
    <col min="9916" max="9916" width="43.44140625" style="1" customWidth="1"/>
    <col min="9917" max="9917" width="22.44140625" style="1" customWidth="1"/>
    <col min="9918" max="9918" width="9.109375" style="1"/>
    <col min="9919" max="9919" width="13.88671875" style="1" bestFit="1" customWidth="1"/>
    <col min="9920" max="10168" width="9.109375" style="1"/>
    <col min="10169" max="10169" width="1.44140625" style="1" customWidth="1"/>
    <col min="10170" max="10170" width="2.109375" style="1" customWidth="1"/>
    <col min="10171" max="10171" width="16.88671875" style="1" customWidth="1"/>
    <col min="10172" max="10172" width="43.44140625" style="1" customWidth="1"/>
    <col min="10173" max="10173" width="22.44140625" style="1" customWidth="1"/>
    <col min="10174" max="10174" width="9.109375" style="1"/>
    <col min="10175" max="10175" width="13.88671875" style="1" bestFit="1" customWidth="1"/>
    <col min="10176" max="10424" width="9.109375" style="1"/>
    <col min="10425" max="10425" width="1.44140625" style="1" customWidth="1"/>
    <col min="10426" max="10426" width="2.109375" style="1" customWidth="1"/>
    <col min="10427" max="10427" width="16.88671875" style="1" customWidth="1"/>
    <col min="10428" max="10428" width="43.44140625" style="1" customWidth="1"/>
    <col min="10429" max="10429" width="22.44140625" style="1" customWidth="1"/>
    <col min="10430" max="10430" width="9.109375" style="1"/>
    <col min="10431" max="10431" width="13.88671875" style="1" bestFit="1" customWidth="1"/>
    <col min="10432" max="10680" width="9.109375" style="1"/>
    <col min="10681" max="10681" width="1.44140625" style="1" customWidth="1"/>
    <col min="10682" max="10682" width="2.109375" style="1" customWidth="1"/>
    <col min="10683" max="10683" width="16.88671875" style="1" customWidth="1"/>
    <col min="10684" max="10684" width="43.44140625" style="1" customWidth="1"/>
    <col min="10685" max="10685" width="22.44140625" style="1" customWidth="1"/>
    <col min="10686" max="10686" width="9.109375" style="1"/>
    <col min="10687" max="10687" width="13.88671875" style="1" bestFit="1" customWidth="1"/>
    <col min="10688" max="10936" width="9.109375" style="1"/>
    <col min="10937" max="10937" width="1.44140625" style="1" customWidth="1"/>
    <col min="10938" max="10938" width="2.109375" style="1" customWidth="1"/>
    <col min="10939" max="10939" width="16.88671875" style="1" customWidth="1"/>
    <col min="10940" max="10940" width="43.44140625" style="1" customWidth="1"/>
    <col min="10941" max="10941" width="22.44140625" style="1" customWidth="1"/>
    <col min="10942" max="10942" width="9.109375" style="1"/>
    <col min="10943" max="10943" width="13.88671875" style="1" bestFit="1" customWidth="1"/>
    <col min="10944" max="11192" width="9.109375" style="1"/>
    <col min="11193" max="11193" width="1.44140625" style="1" customWidth="1"/>
    <col min="11194" max="11194" width="2.109375" style="1" customWidth="1"/>
    <col min="11195" max="11195" width="16.88671875" style="1" customWidth="1"/>
    <col min="11196" max="11196" width="43.44140625" style="1" customWidth="1"/>
    <col min="11197" max="11197" width="22.44140625" style="1" customWidth="1"/>
    <col min="11198" max="11198" width="9.109375" style="1"/>
    <col min="11199" max="11199" width="13.88671875" style="1" bestFit="1" customWidth="1"/>
    <col min="11200" max="11448" width="9.109375" style="1"/>
    <col min="11449" max="11449" width="1.44140625" style="1" customWidth="1"/>
    <col min="11450" max="11450" width="2.109375" style="1" customWidth="1"/>
    <col min="11451" max="11451" width="16.88671875" style="1" customWidth="1"/>
    <col min="11452" max="11452" width="43.44140625" style="1" customWidth="1"/>
    <col min="11453" max="11453" width="22.44140625" style="1" customWidth="1"/>
    <col min="11454" max="11454" width="9.109375" style="1"/>
    <col min="11455" max="11455" width="13.88671875" style="1" bestFit="1" customWidth="1"/>
    <col min="11456" max="11704" width="9.109375" style="1"/>
    <col min="11705" max="11705" width="1.44140625" style="1" customWidth="1"/>
    <col min="11706" max="11706" width="2.109375" style="1" customWidth="1"/>
    <col min="11707" max="11707" width="16.88671875" style="1" customWidth="1"/>
    <col min="11708" max="11708" width="43.44140625" style="1" customWidth="1"/>
    <col min="11709" max="11709" width="22.44140625" style="1" customWidth="1"/>
    <col min="11710" max="11710" width="9.109375" style="1"/>
    <col min="11711" max="11711" width="13.88671875" style="1" bestFit="1" customWidth="1"/>
    <col min="11712" max="11960" width="9.109375" style="1"/>
    <col min="11961" max="11961" width="1.44140625" style="1" customWidth="1"/>
    <col min="11962" max="11962" width="2.109375" style="1" customWidth="1"/>
    <col min="11963" max="11963" width="16.88671875" style="1" customWidth="1"/>
    <col min="11964" max="11964" width="43.44140625" style="1" customWidth="1"/>
    <col min="11965" max="11965" width="22.44140625" style="1" customWidth="1"/>
    <col min="11966" max="11966" width="9.109375" style="1"/>
    <col min="11967" max="11967" width="13.88671875" style="1" bestFit="1" customWidth="1"/>
    <col min="11968" max="12216" width="9.109375" style="1"/>
    <col min="12217" max="12217" width="1.44140625" style="1" customWidth="1"/>
    <col min="12218" max="12218" width="2.109375" style="1" customWidth="1"/>
    <col min="12219" max="12219" width="16.88671875" style="1" customWidth="1"/>
    <col min="12220" max="12220" width="43.44140625" style="1" customWidth="1"/>
    <col min="12221" max="12221" width="22.44140625" style="1" customWidth="1"/>
    <col min="12222" max="12222" width="9.109375" style="1"/>
    <col min="12223" max="12223" width="13.88671875" style="1" bestFit="1" customWidth="1"/>
    <col min="12224" max="12472" width="9.109375" style="1"/>
    <col min="12473" max="12473" width="1.44140625" style="1" customWidth="1"/>
    <col min="12474" max="12474" width="2.109375" style="1" customWidth="1"/>
    <col min="12475" max="12475" width="16.88671875" style="1" customWidth="1"/>
    <col min="12476" max="12476" width="43.44140625" style="1" customWidth="1"/>
    <col min="12477" max="12477" width="22.44140625" style="1" customWidth="1"/>
    <col min="12478" max="12478" width="9.109375" style="1"/>
    <col min="12479" max="12479" width="13.88671875" style="1" bestFit="1" customWidth="1"/>
    <col min="12480" max="12728" width="9.109375" style="1"/>
    <col min="12729" max="12729" width="1.44140625" style="1" customWidth="1"/>
    <col min="12730" max="12730" width="2.109375" style="1" customWidth="1"/>
    <col min="12731" max="12731" width="16.88671875" style="1" customWidth="1"/>
    <col min="12732" max="12732" width="43.44140625" style="1" customWidth="1"/>
    <col min="12733" max="12733" width="22.44140625" style="1" customWidth="1"/>
    <col min="12734" max="12734" width="9.109375" style="1"/>
    <col min="12735" max="12735" width="13.88671875" style="1" bestFit="1" customWidth="1"/>
    <col min="12736" max="12984" width="9.109375" style="1"/>
    <col min="12985" max="12985" width="1.44140625" style="1" customWidth="1"/>
    <col min="12986" max="12986" width="2.109375" style="1" customWidth="1"/>
    <col min="12987" max="12987" width="16.88671875" style="1" customWidth="1"/>
    <col min="12988" max="12988" width="43.44140625" style="1" customWidth="1"/>
    <col min="12989" max="12989" width="22.44140625" style="1" customWidth="1"/>
    <col min="12990" max="12990" width="9.109375" style="1"/>
    <col min="12991" max="12991" width="13.88671875" style="1" bestFit="1" customWidth="1"/>
    <col min="12992" max="13240" width="9.109375" style="1"/>
    <col min="13241" max="13241" width="1.44140625" style="1" customWidth="1"/>
    <col min="13242" max="13242" width="2.109375" style="1" customWidth="1"/>
    <col min="13243" max="13243" width="16.88671875" style="1" customWidth="1"/>
    <col min="13244" max="13244" width="43.44140625" style="1" customWidth="1"/>
    <col min="13245" max="13245" width="22.44140625" style="1" customWidth="1"/>
    <col min="13246" max="13246" width="9.109375" style="1"/>
    <col min="13247" max="13247" width="13.88671875" style="1" bestFit="1" customWidth="1"/>
    <col min="13248" max="13496" width="9.109375" style="1"/>
    <col min="13497" max="13497" width="1.44140625" style="1" customWidth="1"/>
    <col min="13498" max="13498" width="2.109375" style="1" customWidth="1"/>
    <col min="13499" max="13499" width="16.88671875" style="1" customWidth="1"/>
    <col min="13500" max="13500" width="43.44140625" style="1" customWidth="1"/>
    <col min="13501" max="13501" width="22.44140625" style="1" customWidth="1"/>
    <col min="13502" max="13502" width="9.109375" style="1"/>
    <col min="13503" max="13503" width="13.88671875" style="1" bestFit="1" customWidth="1"/>
    <col min="13504" max="13752" width="9.109375" style="1"/>
    <col min="13753" max="13753" width="1.44140625" style="1" customWidth="1"/>
    <col min="13754" max="13754" width="2.109375" style="1" customWidth="1"/>
    <col min="13755" max="13755" width="16.88671875" style="1" customWidth="1"/>
    <col min="13756" max="13756" width="43.44140625" style="1" customWidth="1"/>
    <col min="13757" max="13757" width="22.44140625" style="1" customWidth="1"/>
    <col min="13758" max="13758" width="9.109375" style="1"/>
    <col min="13759" max="13759" width="13.88671875" style="1" bestFit="1" customWidth="1"/>
    <col min="13760" max="14008" width="9.109375" style="1"/>
    <col min="14009" max="14009" width="1.44140625" style="1" customWidth="1"/>
    <col min="14010" max="14010" width="2.109375" style="1" customWidth="1"/>
    <col min="14011" max="14011" width="16.88671875" style="1" customWidth="1"/>
    <col min="14012" max="14012" width="43.44140625" style="1" customWidth="1"/>
    <col min="14013" max="14013" width="22.44140625" style="1" customWidth="1"/>
    <col min="14014" max="14014" width="9.109375" style="1"/>
    <col min="14015" max="14015" width="13.88671875" style="1" bestFit="1" customWidth="1"/>
    <col min="14016" max="14264" width="9.109375" style="1"/>
    <col min="14265" max="14265" width="1.44140625" style="1" customWidth="1"/>
    <col min="14266" max="14266" width="2.109375" style="1" customWidth="1"/>
    <col min="14267" max="14267" width="16.88671875" style="1" customWidth="1"/>
    <col min="14268" max="14268" width="43.44140625" style="1" customWidth="1"/>
    <col min="14269" max="14269" width="22.44140625" style="1" customWidth="1"/>
    <col min="14270" max="14270" width="9.109375" style="1"/>
    <col min="14271" max="14271" width="13.88671875" style="1" bestFit="1" customWidth="1"/>
    <col min="14272" max="14520" width="9.109375" style="1"/>
    <col min="14521" max="14521" width="1.44140625" style="1" customWidth="1"/>
    <col min="14522" max="14522" width="2.109375" style="1" customWidth="1"/>
    <col min="14523" max="14523" width="16.88671875" style="1" customWidth="1"/>
    <col min="14524" max="14524" width="43.44140625" style="1" customWidth="1"/>
    <col min="14525" max="14525" width="22.44140625" style="1" customWidth="1"/>
    <col min="14526" max="14526" width="9.109375" style="1"/>
    <col min="14527" max="14527" width="13.88671875" style="1" bestFit="1" customWidth="1"/>
    <col min="14528" max="14776" width="9.109375" style="1"/>
    <col min="14777" max="14777" width="1.44140625" style="1" customWidth="1"/>
    <col min="14778" max="14778" width="2.109375" style="1" customWidth="1"/>
    <col min="14779" max="14779" width="16.88671875" style="1" customWidth="1"/>
    <col min="14780" max="14780" width="43.44140625" style="1" customWidth="1"/>
    <col min="14781" max="14781" width="22.44140625" style="1" customWidth="1"/>
    <col min="14782" max="14782" width="9.109375" style="1"/>
    <col min="14783" max="14783" width="13.88671875" style="1" bestFit="1" customWidth="1"/>
    <col min="14784" max="15032" width="9.109375" style="1"/>
    <col min="15033" max="15033" width="1.44140625" style="1" customWidth="1"/>
    <col min="15034" max="15034" width="2.109375" style="1" customWidth="1"/>
    <col min="15035" max="15035" width="16.88671875" style="1" customWidth="1"/>
    <col min="15036" max="15036" width="43.44140625" style="1" customWidth="1"/>
    <col min="15037" max="15037" width="22.44140625" style="1" customWidth="1"/>
    <col min="15038" max="15038" width="9.109375" style="1"/>
    <col min="15039" max="15039" width="13.88671875" style="1" bestFit="1" customWidth="1"/>
    <col min="15040" max="15288" width="9.109375" style="1"/>
    <col min="15289" max="15289" width="1.44140625" style="1" customWidth="1"/>
    <col min="15290" max="15290" width="2.109375" style="1" customWidth="1"/>
    <col min="15291" max="15291" width="16.88671875" style="1" customWidth="1"/>
    <col min="15292" max="15292" width="43.44140625" style="1" customWidth="1"/>
    <col min="15293" max="15293" width="22.44140625" style="1" customWidth="1"/>
    <col min="15294" max="15294" width="9.109375" style="1"/>
    <col min="15295" max="15295" width="13.88671875" style="1" bestFit="1" customWidth="1"/>
    <col min="15296" max="15544" width="9.109375" style="1"/>
    <col min="15545" max="15545" width="1.44140625" style="1" customWidth="1"/>
    <col min="15546" max="15546" width="2.109375" style="1" customWidth="1"/>
    <col min="15547" max="15547" width="16.88671875" style="1" customWidth="1"/>
    <col min="15548" max="15548" width="43.44140625" style="1" customWidth="1"/>
    <col min="15549" max="15549" width="22.44140625" style="1" customWidth="1"/>
    <col min="15550" max="15550" width="9.109375" style="1"/>
    <col min="15551" max="15551" width="13.88671875" style="1" bestFit="1" customWidth="1"/>
    <col min="15552" max="15800" width="9.109375" style="1"/>
    <col min="15801" max="15801" width="1.44140625" style="1" customWidth="1"/>
    <col min="15802" max="15802" width="2.109375" style="1" customWidth="1"/>
    <col min="15803" max="15803" width="16.88671875" style="1" customWidth="1"/>
    <col min="15804" max="15804" width="43.44140625" style="1" customWidth="1"/>
    <col min="15805" max="15805" width="22.44140625" style="1" customWidth="1"/>
    <col min="15806" max="15806" width="9.109375" style="1"/>
    <col min="15807" max="15807" width="13.88671875" style="1" bestFit="1" customWidth="1"/>
    <col min="15808" max="16056" width="9.109375" style="1"/>
    <col min="16057" max="16057" width="1.44140625" style="1" customWidth="1"/>
    <col min="16058" max="16058" width="2.109375" style="1" customWidth="1"/>
    <col min="16059" max="16059" width="16.88671875" style="1" customWidth="1"/>
    <col min="16060" max="16060" width="43.44140625" style="1" customWidth="1"/>
    <col min="16061" max="16061" width="22.44140625" style="1" customWidth="1"/>
    <col min="16062" max="16062" width="9.109375" style="1"/>
    <col min="16063" max="16063" width="13.88671875" style="1" bestFit="1" customWidth="1"/>
    <col min="16064" max="16384" width="9.109375" style="1"/>
  </cols>
  <sheetData>
    <row r="2" spans="1:3" x14ac:dyDescent="0.2">
      <c r="C2" s="2" t="s">
        <v>0</v>
      </c>
    </row>
    <row r="3" spans="1:3" x14ac:dyDescent="0.2">
      <c r="A3" s="2"/>
      <c r="B3" s="3"/>
      <c r="C3" s="3"/>
    </row>
    <row r="4" spans="1:3" x14ac:dyDescent="0.2">
      <c r="B4" s="250" t="s">
        <v>1</v>
      </c>
      <c r="C4" s="250"/>
    </row>
    <row r="5" spans="1:3" x14ac:dyDescent="0.2">
      <c r="A5" s="2"/>
      <c r="B5" s="2"/>
      <c r="C5" s="2"/>
    </row>
    <row r="6" spans="1:3" x14ac:dyDescent="0.2">
      <c r="C6" s="4" t="s">
        <v>2</v>
      </c>
    </row>
    <row r="8" spans="1:3" x14ac:dyDescent="0.2">
      <c r="B8" s="251" t="s">
        <v>3</v>
      </c>
      <c r="C8" s="251"/>
    </row>
    <row r="11" spans="1:3" x14ac:dyDescent="0.2">
      <c r="B11" s="2" t="s">
        <v>4</v>
      </c>
    </row>
    <row r="12" spans="1:3" x14ac:dyDescent="0.2">
      <c r="B12" s="57" t="s">
        <v>17</v>
      </c>
    </row>
    <row r="13" spans="1:3" x14ac:dyDescent="0.2">
      <c r="A13" s="4" t="s">
        <v>5</v>
      </c>
      <c r="B13" s="259" t="str">
        <f>'Kopt a+c+n'!B13</f>
        <v>Daudzdzīvokļu dzīvojamā ēka</v>
      </c>
      <c r="C13" s="259"/>
    </row>
    <row r="14" spans="1:3" x14ac:dyDescent="0.2">
      <c r="A14" s="4" t="s">
        <v>6</v>
      </c>
      <c r="B14" s="260" t="str">
        <f>'Kopt a+c+n'!B14</f>
        <v>Daudzdzīvokļu dzīvojamās ēkas energoefektivitātes paaugstināšana</v>
      </c>
      <c r="C14" s="260"/>
    </row>
    <row r="15" spans="1:3" x14ac:dyDescent="0.2">
      <c r="A15" s="4" t="s">
        <v>7</v>
      </c>
      <c r="B15" s="260" t="str">
        <f>'Kopt a+c+n'!B15</f>
        <v>Meža iela 10, Tukums, Tukuma novads, LV-3101</v>
      </c>
      <c r="C15" s="260"/>
    </row>
    <row r="16" spans="1:3" x14ac:dyDescent="0.2">
      <c r="A16" s="4" t="s">
        <v>8</v>
      </c>
      <c r="B16" s="261" t="str">
        <f>'Kopt a+c+n'!B16</f>
        <v>02.08.2023/M-10</v>
      </c>
      <c r="C16" s="261"/>
    </row>
    <row r="17" spans="1:3" ht="10.8" thickBot="1" x14ac:dyDescent="0.25"/>
    <row r="18" spans="1:3" x14ac:dyDescent="0.2">
      <c r="A18" s="5" t="s">
        <v>9</v>
      </c>
      <c r="B18" s="6" t="s">
        <v>10</v>
      </c>
      <c r="C18" s="7" t="s">
        <v>11</v>
      </c>
    </row>
    <row r="19" spans="1:3" x14ac:dyDescent="0.2">
      <c r="A19" s="53">
        <f>'Kopt a+c+n'!A19</f>
        <v>1</v>
      </c>
      <c r="B19" s="79" t="str">
        <f>'Kopt a+c+n'!B19</f>
        <v>Kopsavilkums</v>
      </c>
      <c r="C19" s="107">
        <f>'Kops a'!E30</f>
        <v>0</v>
      </c>
    </row>
    <row r="20" spans="1:3" x14ac:dyDescent="0.2">
      <c r="A20" s="10"/>
      <c r="B20" s="11"/>
      <c r="C20" s="107"/>
    </row>
    <row r="21" spans="1:3" x14ac:dyDescent="0.2">
      <c r="A21" s="8"/>
      <c r="B21" s="9"/>
      <c r="C21" s="107"/>
    </row>
    <row r="22" spans="1:3" x14ac:dyDescent="0.2">
      <c r="A22" s="8"/>
      <c r="B22" s="9"/>
      <c r="C22" s="107"/>
    </row>
    <row r="23" spans="1:3" x14ac:dyDescent="0.2">
      <c r="A23" s="8"/>
      <c r="B23" s="9"/>
      <c r="C23" s="107"/>
    </row>
    <row r="24" spans="1:3" x14ac:dyDescent="0.2">
      <c r="A24" s="8"/>
      <c r="B24" s="9"/>
      <c r="C24" s="107"/>
    </row>
    <row r="25" spans="1:3" ht="10.8" thickBot="1" x14ac:dyDescent="0.25">
      <c r="A25" s="44"/>
      <c r="B25" s="45"/>
      <c r="C25" s="108"/>
    </row>
    <row r="26" spans="1:3" ht="10.8" thickBot="1" x14ac:dyDescent="0.25">
      <c r="A26" s="12"/>
      <c r="B26" s="13" t="s">
        <v>12</v>
      </c>
      <c r="C26" s="109">
        <f>SUM(C19:C25)</f>
        <v>0</v>
      </c>
    </row>
    <row r="27" spans="1:3" ht="10.8" thickBot="1" x14ac:dyDescent="0.25">
      <c r="B27" s="14"/>
      <c r="C27" s="77"/>
    </row>
    <row r="28" spans="1:3" ht="10.8" thickBot="1" x14ac:dyDescent="0.25">
      <c r="A28" s="252" t="s">
        <v>13</v>
      </c>
      <c r="B28" s="253"/>
      <c r="C28" s="110">
        <f>ROUND(C26*21%,2)</f>
        <v>0</v>
      </c>
    </row>
    <row r="31" spans="1:3" x14ac:dyDescent="0.2">
      <c r="A31" s="1" t="s">
        <v>14</v>
      </c>
      <c r="B31" s="258" t="str">
        <f>'Kopt a+c+n'!B31:C31</f>
        <v>Gundega Ābelīte 03.06.2024</v>
      </c>
      <c r="C31" s="258"/>
    </row>
    <row r="32" spans="1:3" x14ac:dyDescent="0.2">
      <c r="B32" s="249" t="s">
        <v>15</v>
      </c>
      <c r="C32" s="249"/>
    </row>
    <row r="34" spans="1:3" x14ac:dyDescent="0.2">
      <c r="A34" s="1" t="s">
        <v>16</v>
      </c>
      <c r="B34" s="76" t="str">
        <f>'Kopt a+c+n'!B34</f>
        <v>Nr.1-00180</v>
      </c>
      <c r="C34" s="16"/>
    </row>
    <row r="35" spans="1:3" x14ac:dyDescent="0.2">
      <c r="A35" s="16"/>
      <c r="B35" s="78"/>
      <c r="C35" s="16"/>
    </row>
    <row r="36" spans="1:3" x14ac:dyDescent="0.2">
      <c r="A36" s="1" t="str">
        <f>'Kopt a+c+n'!A36</f>
        <v>Tāme sastādīta 2024. gada 3. jūnijā</v>
      </c>
    </row>
  </sheetData>
  <mergeCells count="9">
    <mergeCell ref="B4:C4"/>
    <mergeCell ref="B8:C8"/>
    <mergeCell ref="A28:B28"/>
    <mergeCell ref="B31:C31"/>
    <mergeCell ref="B32:C32"/>
    <mergeCell ref="B13:C13"/>
    <mergeCell ref="B14:C14"/>
    <mergeCell ref="B15:C15"/>
    <mergeCell ref="B16:C16"/>
  </mergeCells>
  <conditionalFormatting sqref="A36">
    <cfRule type="cellIs" dxfId="366" priority="4" operator="equal">
      <formula>"Tāme sastādīta 20__. gada __. _________"</formula>
    </cfRule>
  </conditionalFormatting>
  <conditionalFormatting sqref="B34">
    <cfRule type="cellIs" dxfId="365" priority="2" operator="equal">
      <formula>0</formula>
    </cfRule>
  </conditionalFormatting>
  <conditionalFormatting sqref="B13:C16 A19:C19 C26 C28 B31:C31 B34">
    <cfRule type="cellIs" dxfId="364" priority="1" operator="equal">
      <formula>0</formula>
    </cfRule>
  </conditionalFormatting>
  <conditionalFormatting sqref="B31:C31">
    <cfRule type="cellIs" dxfId="363"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P99"/>
  <sheetViews>
    <sheetView topLeftCell="A47" workbookViewId="0">
      <selection activeCell="S66" sqref="S6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'3a+c+n'!D1</f>
        <v>3</v>
      </c>
      <c r="E1" s="22"/>
      <c r="F1" s="22"/>
      <c r="G1" s="22"/>
      <c r="H1" s="22"/>
      <c r="I1" s="22"/>
      <c r="J1" s="22"/>
      <c r="N1" s="26"/>
      <c r="O1" s="27"/>
      <c r="P1" s="28"/>
    </row>
    <row r="2" spans="1:16" x14ac:dyDescent="0.2">
      <c r="A2" s="29"/>
      <c r="B2" s="29"/>
      <c r="C2" s="335" t="str">
        <f>'3a+c+n'!C2:I2</f>
        <v>Fasādes</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'3a+c+n'!A9</f>
        <v>Tāme sastādīta  2024. gada tirgus cenās, pamatojoties uz AR daļas rasējumiem</v>
      </c>
      <c r="B9" s="332"/>
      <c r="C9" s="332"/>
      <c r="D9" s="332"/>
      <c r="E9" s="332"/>
      <c r="F9" s="332"/>
      <c r="G9" s="31"/>
      <c r="H9" s="31"/>
      <c r="I9" s="31"/>
      <c r="J9" s="333" t="s">
        <v>45</v>
      </c>
      <c r="K9" s="333"/>
      <c r="L9" s="333"/>
      <c r="M9" s="333"/>
      <c r="N9" s="334">
        <f>P87</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izmaksas",IF('3a+c+n'!$Q14="N",'3a+c+n'!B14,0))</f>
        <v>0</v>
      </c>
      <c r="C14" s="23">
        <f>IF($C$4="Neattiecināmās izmaksas",IF('3a+c+n'!$Q14="N",'3a+c+n'!C14,0))</f>
        <v>0</v>
      </c>
      <c r="D14" s="23">
        <f>IF($C$4="Neattiecināmās izmaksas",IF('3a+c+n'!$Q14="N",'3a+c+n'!D14,0))</f>
        <v>0</v>
      </c>
      <c r="E14" s="46"/>
      <c r="F14" s="66"/>
      <c r="G14" s="119"/>
      <c r="H14" s="119">
        <f>IF($C$4="Neattiecināmās izmaksas",IF('3a+c+n'!$Q14="N",'3a+c+n'!H14,0))</f>
        <v>0</v>
      </c>
      <c r="I14" s="119"/>
      <c r="J14" s="119"/>
      <c r="K14" s="120">
        <f>IF($C$4="Neattiecināmās izmaksas",IF('3a+c+n'!$Q14="N",'3a+c+n'!K14,0))</f>
        <v>0</v>
      </c>
      <c r="L14" s="83">
        <f>IF($C$4="Neattiecināmās izmaksas",IF('3a+c+n'!$Q14="N",'3a+c+n'!L14,0))</f>
        <v>0</v>
      </c>
      <c r="M14" s="119">
        <f>IF($C$4="Neattiecināmās izmaksas",IF('3a+c+n'!$Q14="N",'3a+c+n'!M14,0))</f>
        <v>0</v>
      </c>
      <c r="N14" s="119">
        <f>IF($C$4="Neattiecināmās izmaksas",IF('3a+c+n'!$Q14="N",'3a+c+n'!N14,0))</f>
        <v>0</v>
      </c>
      <c r="O14" s="119">
        <f>IF($C$4="Neattiecināmās izmaksas",IF('3a+c+n'!$Q14="N",'3a+c+n'!O14,0))</f>
        <v>0</v>
      </c>
      <c r="P14" s="120">
        <f>IF($C$4="Neattiecināmās izmaksas",IF('3a+c+n'!$Q14="N",'3a+c+n'!P14,0))</f>
        <v>0</v>
      </c>
    </row>
    <row r="15" spans="1:16" x14ac:dyDescent="0.2">
      <c r="A15" s="53">
        <f>IF(P15=0,0,IF(COUNTBLANK(P15)=1,0,COUNTA($P$14:P15)))</f>
        <v>0</v>
      </c>
      <c r="B15" s="24">
        <f>IF($C$4="Neattiecināmās izmaksas",IF('3a+c+n'!$Q15="N",'3a+c+n'!B15,0))</f>
        <v>0</v>
      </c>
      <c r="C15" s="24">
        <f>IF($C$4="Neattiecināmās izmaksas",IF('3a+c+n'!$Q15="N",'3a+c+n'!C15,0))</f>
        <v>0</v>
      </c>
      <c r="D15" s="24">
        <f>IF($C$4="Neattiecināmās izmaksas",IF('3a+c+n'!$Q15="N",'3a+c+n'!D15,0))</f>
        <v>0</v>
      </c>
      <c r="E15" s="47"/>
      <c r="F15" s="68"/>
      <c r="G15" s="121"/>
      <c r="H15" s="121">
        <f>IF($C$4="Neattiecināmās izmaksas",IF('3a+c+n'!$Q15="N",'3a+c+n'!H15,0))</f>
        <v>0</v>
      </c>
      <c r="I15" s="121"/>
      <c r="J15" s="121"/>
      <c r="K15" s="122">
        <f>IF($C$4="Neattiecināmās izmaksas",IF('3a+c+n'!$Q15="N",'3a+c+n'!K15,0))</f>
        <v>0</v>
      </c>
      <c r="L15" s="84">
        <f>IF($C$4="Neattiecināmās izmaksas",IF('3a+c+n'!$Q15="N",'3a+c+n'!L15,0))</f>
        <v>0</v>
      </c>
      <c r="M15" s="121">
        <f>IF($C$4="Neattiecināmās izmaksas",IF('3a+c+n'!$Q15="N",'3a+c+n'!M15,0))</f>
        <v>0</v>
      </c>
      <c r="N15" s="121">
        <f>IF($C$4="Neattiecināmās izmaksas",IF('3a+c+n'!$Q15="N",'3a+c+n'!N15,0))</f>
        <v>0</v>
      </c>
      <c r="O15" s="121">
        <f>IF($C$4="Neattiecināmās izmaksas",IF('3a+c+n'!$Q15="N",'3a+c+n'!O15,0))</f>
        <v>0</v>
      </c>
      <c r="P15" s="122">
        <f>IF($C$4="Neattiecināmās izmaksas",IF('3a+c+n'!$Q15="N",'3a+c+n'!P15,0))</f>
        <v>0</v>
      </c>
    </row>
    <row r="16" spans="1:16" x14ac:dyDescent="0.2">
      <c r="A16" s="53">
        <f>IF(P16=0,0,IF(COUNTBLANK(P16)=1,0,COUNTA($P$14:P16)))</f>
        <v>0</v>
      </c>
      <c r="B16" s="24">
        <f>IF($C$4="Neattiecināmās izmaksas",IF('3a+c+n'!$Q16="N",'3a+c+n'!B16,0))</f>
        <v>0</v>
      </c>
      <c r="C16" s="24">
        <f>IF($C$4="Neattiecināmās izmaksas",IF('3a+c+n'!$Q16="N",'3a+c+n'!C16,0))</f>
        <v>0</v>
      </c>
      <c r="D16" s="24">
        <f>IF($C$4="Neattiecināmās izmaksas",IF('3a+c+n'!$Q16="N",'3a+c+n'!D16,0))</f>
        <v>0</v>
      </c>
      <c r="E16" s="47"/>
      <c r="F16" s="68"/>
      <c r="G16" s="121"/>
      <c r="H16" s="121">
        <f>IF($C$4="Neattiecināmās izmaksas",IF('3a+c+n'!$Q16="N",'3a+c+n'!H16,0))</f>
        <v>0</v>
      </c>
      <c r="I16" s="121"/>
      <c r="J16" s="121"/>
      <c r="K16" s="122">
        <f>IF($C$4="Neattiecināmās izmaksas",IF('3a+c+n'!$Q16="N",'3a+c+n'!K16,0))</f>
        <v>0</v>
      </c>
      <c r="L16" s="84">
        <f>IF($C$4="Neattiecināmās izmaksas",IF('3a+c+n'!$Q16="N",'3a+c+n'!L16,0))</f>
        <v>0</v>
      </c>
      <c r="M16" s="121">
        <f>IF($C$4="Neattiecināmās izmaksas",IF('3a+c+n'!$Q16="N",'3a+c+n'!M16,0))</f>
        <v>0</v>
      </c>
      <c r="N16" s="121">
        <f>IF($C$4="Neattiecināmās izmaksas",IF('3a+c+n'!$Q16="N",'3a+c+n'!N16,0))</f>
        <v>0</v>
      </c>
      <c r="O16" s="121">
        <f>IF($C$4="Neattiecināmās izmaksas",IF('3a+c+n'!$Q16="N",'3a+c+n'!O16,0))</f>
        <v>0</v>
      </c>
      <c r="P16" s="122">
        <f>IF($C$4="Neattiecināmās izmaksas",IF('3a+c+n'!$Q16="N",'3a+c+n'!P16,0))</f>
        <v>0</v>
      </c>
    </row>
    <row r="17" spans="1:16" x14ac:dyDescent="0.2">
      <c r="A17" s="53">
        <f>IF(P17=0,0,IF(COUNTBLANK(P17)=1,0,COUNTA($P$14:P17)))</f>
        <v>0</v>
      </c>
      <c r="B17" s="24">
        <f>IF($C$4="Neattiecināmās izmaksas",IF('3a+c+n'!$Q17="N",'3a+c+n'!B17,0))</f>
        <v>0</v>
      </c>
      <c r="C17" s="24">
        <f>IF($C$4="Neattiecināmās izmaksas",IF('3a+c+n'!$Q17="N",'3a+c+n'!C17,0))</f>
        <v>0</v>
      </c>
      <c r="D17" s="24">
        <f>IF($C$4="Neattiecināmās izmaksas",IF('3a+c+n'!$Q17="N",'3a+c+n'!D17,0))</f>
        <v>0</v>
      </c>
      <c r="E17" s="47"/>
      <c r="F17" s="68"/>
      <c r="G17" s="121"/>
      <c r="H17" s="121">
        <f>IF($C$4="Neattiecināmās izmaksas",IF('3a+c+n'!$Q17="N",'3a+c+n'!H17,0))</f>
        <v>0</v>
      </c>
      <c r="I17" s="121"/>
      <c r="J17" s="121"/>
      <c r="K17" s="122">
        <f>IF($C$4="Neattiecināmās izmaksas",IF('3a+c+n'!$Q17="N",'3a+c+n'!K17,0))</f>
        <v>0</v>
      </c>
      <c r="L17" s="84">
        <f>IF($C$4="Neattiecināmās izmaksas",IF('3a+c+n'!$Q17="N",'3a+c+n'!L17,0))</f>
        <v>0</v>
      </c>
      <c r="M17" s="121">
        <f>IF($C$4="Neattiecināmās izmaksas",IF('3a+c+n'!$Q17="N",'3a+c+n'!M17,0))</f>
        <v>0</v>
      </c>
      <c r="N17" s="121">
        <f>IF($C$4="Neattiecināmās izmaksas",IF('3a+c+n'!$Q17="N",'3a+c+n'!N17,0))</f>
        <v>0</v>
      </c>
      <c r="O17" s="121">
        <f>IF($C$4="Neattiecināmās izmaksas",IF('3a+c+n'!$Q17="N",'3a+c+n'!O17,0))</f>
        <v>0</v>
      </c>
      <c r="P17" s="122">
        <f>IF($C$4="Neattiecināmās izmaksas",IF('3a+c+n'!$Q17="N",'3a+c+n'!P17,0))</f>
        <v>0</v>
      </c>
    </row>
    <row r="18" spans="1:16" x14ac:dyDescent="0.2">
      <c r="A18" s="53">
        <f>IF(P18=0,0,IF(COUNTBLANK(P18)=1,0,COUNTA($P$14:P18)))</f>
        <v>0</v>
      </c>
      <c r="B18" s="24">
        <f>IF($C$4="Neattiecināmās izmaksas",IF('3a+c+n'!$Q18="N",'3a+c+n'!B18,0))</f>
        <v>0</v>
      </c>
      <c r="C18" s="24">
        <f>IF($C$4="Neattiecināmās izmaksas",IF('3a+c+n'!$Q18="N",'3a+c+n'!C18,0))</f>
        <v>0</v>
      </c>
      <c r="D18" s="24">
        <f>IF($C$4="Neattiecināmās izmaksas",IF('3a+c+n'!$Q18="N",'3a+c+n'!D18,0))</f>
        <v>0</v>
      </c>
      <c r="E18" s="47"/>
      <c r="F18" s="68"/>
      <c r="G18" s="121"/>
      <c r="H18" s="121">
        <f>IF($C$4="Neattiecināmās izmaksas",IF('3a+c+n'!$Q18="N",'3a+c+n'!H18,0))</f>
        <v>0</v>
      </c>
      <c r="I18" s="121"/>
      <c r="J18" s="121"/>
      <c r="K18" s="122">
        <f>IF($C$4="Neattiecināmās izmaksas",IF('3a+c+n'!$Q18="N",'3a+c+n'!K18,0))</f>
        <v>0</v>
      </c>
      <c r="L18" s="84">
        <f>IF($C$4="Neattiecināmās izmaksas",IF('3a+c+n'!$Q18="N",'3a+c+n'!L18,0))</f>
        <v>0</v>
      </c>
      <c r="M18" s="121">
        <f>IF($C$4="Neattiecināmās izmaksas",IF('3a+c+n'!$Q18="N",'3a+c+n'!M18,0))</f>
        <v>0</v>
      </c>
      <c r="N18" s="121">
        <f>IF($C$4="Neattiecināmās izmaksas",IF('3a+c+n'!$Q18="N",'3a+c+n'!N18,0))</f>
        <v>0</v>
      </c>
      <c r="O18" s="121">
        <f>IF($C$4="Neattiecināmās izmaksas",IF('3a+c+n'!$Q18="N",'3a+c+n'!O18,0))</f>
        <v>0</v>
      </c>
      <c r="P18" s="122">
        <f>IF($C$4="Neattiecināmās izmaksas",IF('3a+c+n'!$Q18="N",'3a+c+n'!P18,0))</f>
        <v>0</v>
      </c>
    </row>
    <row r="19" spans="1:16" x14ac:dyDescent="0.2">
      <c r="A19" s="53">
        <f>IF(P19=0,0,IF(COUNTBLANK(P19)=1,0,COUNTA($P$14:P19)))</f>
        <v>0</v>
      </c>
      <c r="B19" s="24">
        <f>IF($C$4="Neattiecināmās izmaksas",IF('3a+c+n'!$Q19="N",'3a+c+n'!B19,0))</f>
        <v>0</v>
      </c>
      <c r="C19" s="24">
        <f>IF($C$4="Neattiecināmās izmaksas",IF('3a+c+n'!$Q19="N",'3a+c+n'!C19,0))</f>
        <v>0</v>
      </c>
      <c r="D19" s="24">
        <f>IF($C$4="Neattiecināmās izmaksas",IF('3a+c+n'!$Q19="N",'3a+c+n'!D19,0))</f>
        <v>0</v>
      </c>
      <c r="E19" s="47"/>
      <c r="F19" s="68"/>
      <c r="G19" s="121"/>
      <c r="H19" s="121">
        <f>IF($C$4="Neattiecināmās izmaksas",IF('3a+c+n'!$Q19="N",'3a+c+n'!H19,0))</f>
        <v>0</v>
      </c>
      <c r="I19" s="121"/>
      <c r="J19" s="121"/>
      <c r="K19" s="122">
        <f>IF($C$4="Neattiecināmās izmaksas",IF('3a+c+n'!$Q19="N",'3a+c+n'!K19,0))</f>
        <v>0</v>
      </c>
      <c r="L19" s="84">
        <f>IF($C$4="Neattiecināmās izmaksas",IF('3a+c+n'!$Q19="N",'3a+c+n'!L19,0))</f>
        <v>0</v>
      </c>
      <c r="M19" s="121">
        <f>IF($C$4="Neattiecināmās izmaksas",IF('3a+c+n'!$Q19="N",'3a+c+n'!M19,0))</f>
        <v>0</v>
      </c>
      <c r="N19" s="121">
        <f>IF($C$4="Neattiecināmās izmaksas",IF('3a+c+n'!$Q19="N",'3a+c+n'!N19,0))</f>
        <v>0</v>
      </c>
      <c r="O19" s="121">
        <f>IF($C$4="Neattiecināmās izmaksas",IF('3a+c+n'!$Q19="N",'3a+c+n'!O19,0))</f>
        <v>0</v>
      </c>
      <c r="P19" s="122">
        <f>IF($C$4="Neattiecināmās izmaksas",IF('3a+c+n'!$Q19="N",'3a+c+n'!P19,0))</f>
        <v>0</v>
      </c>
    </row>
    <row r="20" spans="1:16" x14ac:dyDescent="0.2">
      <c r="A20" s="53">
        <f>IF(P20=0,0,IF(COUNTBLANK(P20)=1,0,COUNTA($P$14:P20)))</f>
        <v>0</v>
      </c>
      <c r="B20" s="24">
        <f>IF($C$4="Neattiecināmās izmaksas",IF('3a+c+n'!$Q20="N",'3a+c+n'!B20,0))</f>
        <v>0</v>
      </c>
      <c r="C20" s="24">
        <f>IF($C$4="Neattiecināmās izmaksas",IF('3a+c+n'!$Q20="N",'3a+c+n'!C20,0))</f>
        <v>0</v>
      </c>
      <c r="D20" s="24">
        <f>IF($C$4="Neattiecināmās izmaksas",IF('3a+c+n'!$Q20="N",'3a+c+n'!D20,0))</f>
        <v>0</v>
      </c>
      <c r="E20" s="47"/>
      <c r="F20" s="68"/>
      <c r="G20" s="121"/>
      <c r="H20" s="121">
        <f>IF($C$4="Neattiecināmās izmaksas",IF('3a+c+n'!$Q20="N",'3a+c+n'!H20,0))</f>
        <v>0</v>
      </c>
      <c r="I20" s="121"/>
      <c r="J20" s="121"/>
      <c r="K20" s="122">
        <f>IF($C$4="Neattiecināmās izmaksas",IF('3a+c+n'!$Q20="N",'3a+c+n'!K20,0))</f>
        <v>0</v>
      </c>
      <c r="L20" s="84">
        <f>IF($C$4="Neattiecināmās izmaksas",IF('3a+c+n'!$Q20="N",'3a+c+n'!L20,0))</f>
        <v>0</v>
      </c>
      <c r="M20" s="121">
        <f>IF($C$4="Neattiecināmās izmaksas",IF('3a+c+n'!$Q20="N",'3a+c+n'!M20,0))</f>
        <v>0</v>
      </c>
      <c r="N20" s="121">
        <f>IF($C$4="Neattiecināmās izmaksas",IF('3a+c+n'!$Q20="N",'3a+c+n'!N20,0))</f>
        <v>0</v>
      </c>
      <c r="O20" s="121">
        <f>IF($C$4="Neattiecināmās izmaksas",IF('3a+c+n'!$Q20="N",'3a+c+n'!O20,0))</f>
        <v>0</v>
      </c>
      <c r="P20" s="122">
        <f>IF($C$4="Neattiecināmās izmaksas",IF('3a+c+n'!$Q20="N",'3a+c+n'!P20,0))</f>
        <v>0</v>
      </c>
    </row>
    <row r="21" spans="1:16" x14ac:dyDescent="0.2">
      <c r="A21" s="53">
        <f>IF(P21=0,0,IF(COUNTBLANK(P21)=1,0,COUNTA($P$14:P21)))</f>
        <v>0</v>
      </c>
      <c r="B21" s="24">
        <f>IF($C$4="Neattiecināmās izmaksas",IF('3a+c+n'!$Q21="N",'3a+c+n'!B21,0))</f>
        <v>0</v>
      </c>
      <c r="C21" s="24">
        <f>IF($C$4="Neattiecināmās izmaksas",IF('3a+c+n'!$Q21="N",'3a+c+n'!C21,0))</f>
        <v>0</v>
      </c>
      <c r="D21" s="24">
        <f>IF($C$4="Neattiecināmās izmaksas",IF('3a+c+n'!$Q21="N",'3a+c+n'!D21,0))</f>
        <v>0</v>
      </c>
      <c r="E21" s="47"/>
      <c r="F21" s="68"/>
      <c r="G21" s="121"/>
      <c r="H21" s="121">
        <f>IF($C$4="Neattiecināmās izmaksas",IF('3a+c+n'!$Q21="N",'3a+c+n'!H21,0))</f>
        <v>0</v>
      </c>
      <c r="I21" s="121"/>
      <c r="J21" s="121"/>
      <c r="K21" s="122">
        <f>IF($C$4="Neattiecināmās izmaksas",IF('3a+c+n'!$Q21="N",'3a+c+n'!K21,0))</f>
        <v>0</v>
      </c>
      <c r="L21" s="84">
        <f>IF($C$4="Neattiecināmās izmaksas",IF('3a+c+n'!$Q21="N",'3a+c+n'!L21,0))</f>
        <v>0</v>
      </c>
      <c r="M21" s="121">
        <f>IF($C$4="Neattiecināmās izmaksas",IF('3a+c+n'!$Q21="N",'3a+c+n'!M21,0))</f>
        <v>0</v>
      </c>
      <c r="N21" s="121">
        <f>IF($C$4="Neattiecināmās izmaksas",IF('3a+c+n'!$Q21="N",'3a+c+n'!N21,0))</f>
        <v>0</v>
      </c>
      <c r="O21" s="121">
        <f>IF($C$4="Neattiecināmās izmaksas",IF('3a+c+n'!$Q21="N",'3a+c+n'!O21,0))</f>
        <v>0</v>
      </c>
      <c r="P21" s="122">
        <f>IF($C$4="Neattiecināmās izmaksas",IF('3a+c+n'!$Q21="N",'3a+c+n'!P21,0))</f>
        <v>0</v>
      </c>
    </row>
    <row r="22" spans="1:16" x14ac:dyDescent="0.2">
      <c r="A22" s="53">
        <f>IF(P22=0,0,IF(COUNTBLANK(P22)=1,0,COUNTA($P$14:P22)))</f>
        <v>0</v>
      </c>
      <c r="B22" s="24">
        <f>IF($C$4="Neattiecināmās izmaksas",IF('3a+c+n'!$Q22="N",'3a+c+n'!B22,0))</f>
        <v>0</v>
      </c>
      <c r="C22" s="24">
        <f>IF($C$4="Neattiecināmās izmaksas",IF('3a+c+n'!$Q22="N",'3a+c+n'!C22,0))</f>
        <v>0</v>
      </c>
      <c r="D22" s="24">
        <f>IF($C$4="Neattiecināmās izmaksas",IF('3a+c+n'!$Q22="N",'3a+c+n'!D22,0))</f>
        <v>0</v>
      </c>
      <c r="E22" s="47"/>
      <c r="F22" s="68"/>
      <c r="G22" s="121"/>
      <c r="H22" s="121">
        <f>IF($C$4="Neattiecināmās izmaksas",IF('3a+c+n'!$Q22="N",'3a+c+n'!H22,0))</f>
        <v>0</v>
      </c>
      <c r="I22" s="121"/>
      <c r="J22" s="121"/>
      <c r="K22" s="122">
        <f>IF($C$4="Neattiecināmās izmaksas",IF('3a+c+n'!$Q22="N",'3a+c+n'!K22,0))</f>
        <v>0</v>
      </c>
      <c r="L22" s="84">
        <f>IF($C$4="Neattiecināmās izmaksas",IF('3a+c+n'!$Q22="N",'3a+c+n'!L22,0))</f>
        <v>0</v>
      </c>
      <c r="M22" s="121">
        <f>IF($C$4="Neattiecināmās izmaksas",IF('3a+c+n'!$Q22="N",'3a+c+n'!M22,0))</f>
        <v>0</v>
      </c>
      <c r="N22" s="121">
        <f>IF($C$4="Neattiecināmās izmaksas",IF('3a+c+n'!$Q22="N",'3a+c+n'!N22,0))</f>
        <v>0</v>
      </c>
      <c r="O22" s="121">
        <f>IF($C$4="Neattiecināmās izmaksas",IF('3a+c+n'!$Q22="N",'3a+c+n'!O22,0))</f>
        <v>0</v>
      </c>
      <c r="P22" s="122">
        <f>IF($C$4="Neattiecināmās izmaksas",IF('3a+c+n'!$Q22="N",'3a+c+n'!P22,0))</f>
        <v>0</v>
      </c>
    </row>
    <row r="23" spans="1:16" x14ac:dyDescent="0.2">
      <c r="A23" s="53">
        <f>IF(P23=0,0,IF(COUNTBLANK(P23)=1,0,COUNTA($P$14:P23)))</f>
        <v>0</v>
      </c>
      <c r="B23" s="24">
        <f>IF($C$4="Neattiecināmās izmaksas",IF('3a+c+n'!$Q23="N",'3a+c+n'!B23,0))</f>
        <v>0</v>
      </c>
      <c r="C23" s="24">
        <f>IF($C$4="Neattiecināmās izmaksas",IF('3a+c+n'!$Q23="N",'3a+c+n'!C23,0))</f>
        <v>0</v>
      </c>
      <c r="D23" s="24">
        <f>IF($C$4="Neattiecināmās izmaksas",IF('3a+c+n'!$Q23="N",'3a+c+n'!D23,0))</f>
        <v>0</v>
      </c>
      <c r="E23" s="47"/>
      <c r="F23" s="68"/>
      <c r="G23" s="121"/>
      <c r="H23" s="121">
        <f>IF($C$4="Neattiecināmās izmaksas",IF('3a+c+n'!$Q23="N",'3a+c+n'!H23,0))</f>
        <v>0</v>
      </c>
      <c r="I23" s="121"/>
      <c r="J23" s="121"/>
      <c r="K23" s="122">
        <f>IF($C$4="Neattiecināmās izmaksas",IF('3a+c+n'!$Q23="N",'3a+c+n'!K23,0))</f>
        <v>0</v>
      </c>
      <c r="L23" s="84">
        <f>IF($C$4="Neattiecināmās izmaksas",IF('3a+c+n'!$Q23="N",'3a+c+n'!L23,0))</f>
        <v>0</v>
      </c>
      <c r="M23" s="121">
        <f>IF($C$4="Neattiecināmās izmaksas",IF('3a+c+n'!$Q23="N",'3a+c+n'!M23,0))</f>
        <v>0</v>
      </c>
      <c r="N23" s="121">
        <f>IF($C$4="Neattiecināmās izmaksas",IF('3a+c+n'!$Q23="N",'3a+c+n'!N23,0))</f>
        <v>0</v>
      </c>
      <c r="O23" s="121">
        <f>IF($C$4="Neattiecināmās izmaksas",IF('3a+c+n'!$Q23="N",'3a+c+n'!O23,0))</f>
        <v>0</v>
      </c>
      <c r="P23" s="122">
        <f>IF($C$4="Neattiecināmās izmaksas",IF('3a+c+n'!$Q23="N",'3a+c+n'!P23,0))</f>
        <v>0</v>
      </c>
    </row>
    <row r="24" spans="1:16" x14ac:dyDescent="0.2">
      <c r="A24" s="53">
        <f>IF(P24=0,0,IF(COUNTBLANK(P24)=1,0,COUNTA($P$14:P24)))</f>
        <v>0</v>
      </c>
      <c r="B24" s="24">
        <f>IF($C$4="Neattiecināmās izmaksas",IF('3a+c+n'!$Q24="N",'3a+c+n'!B24,0))</f>
        <v>0</v>
      </c>
      <c r="C24" s="24">
        <f>IF($C$4="Neattiecināmās izmaksas",IF('3a+c+n'!$Q24="N",'3a+c+n'!C24,0))</f>
        <v>0</v>
      </c>
      <c r="D24" s="24">
        <f>IF($C$4="Neattiecināmās izmaksas",IF('3a+c+n'!$Q24="N",'3a+c+n'!D24,0))</f>
        <v>0</v>
      </c>
      <c r="E24" s="47"/>
      <c r="F24" s="68"/>
      <c r="G24" s="121"/>
      <c r="H24" s="121">
        <f>IF($C$4="Neattiecināmās izmaksas",IF('3a+c+n'!$Q24="N",'3a+c+n'!H24,0))</f>
        <v>0</v>
      </c>
      <c r="I24" s="121"/>
      <c r="J24" s="121"/>
      <c r="K24" s="122">
        <f>IF($C$4="Neattiecināmās izmaksas",IF('3a+c+n'!$Q24="N",'3a+c+n'!K24,0))</f>
        <v>0</v>
      </c>
      <c r="L24" s="84">
        <f>IF($C$4="Neattiecināmās izmaksas",IF('3a+c+n'!$Q24="N",'3a+c+n'!L24,0))</f>
        <v>0</v>
      </c>
      <c r="M24" s="121">
        <f>IF($C$4="Neattiecināmās izmaksas",IF('3a+c+n'!$Q24="N",'3a+c+n'!M24,0))</f>
        <v>0</v>
      </c>
      <c r="N24" s="121">
        <f>IF($C$4="Neattiecināmās izmaksas",IF('3a+c+n'!$Q24="N",'3a+c+n'!N24,0))</f>
        <v>0</v>
      </c>
      <c r="O24" s="121">
        <f>IF($C$4="Neattiecināmās izmaksas",IF('3a+c+n'!$Q24="N",'3a+c+n'!O24,0))</f>
        <v>0</v>
      </c>
      <c r="P24" s="122">
        <f>IF($C$4="Neattiecināmās izmaksas",IF('3a+c+n'!$Q24="N",'3a+c+n'!P24,0))</f>
        <v>0</v>
      </c>
    </row>
    <row r="25" spans="1:16" x14ac:dyDescent="0.2">
      <c r="A25" s="53">
        <f>IF(P25=0,0,IF(COUNTBLANK(P25)=1,0,COUNTA($P$14:P25)))</f>
        <v>0</v>
      </c>
      <c r="B25" s="24">
        <f>IF($C$4="Neattiecināmās izmaksas",IF('3a+c+n'!$Q25="N",'3a+c+n'!B25,0))</f>
        <v>0</v>
      </c>
      <c r="C25" s="24">
        <f>IF($C$4="Neattiecināmās izmaksas",IF('3a+c+n'!$Q25="N",'3a+c+n'!C25,0))</f>
        <v>0</v>
      </c>
      <c r="D25" s="24">
        <f>IF($C$4="Neattiecināmās izmaksas",IF('3a+c+n'!$Q25="N",'3a+c+n'!D25,0))</f>
        <v>0</v>
      </c>
      <c r="E25" s="47"/>
      <c r="F25" s="68"/>
      <c r="G25" s="121"/>
      <c r="H25" s="121">
        <f>IF($C$4="Neattiecināmās izmaksas",IF('3a+c+n'!$Q25="N",'3a+c+n'!H25,0))</f>
        <v>0</v>
      </c>
      <c r="I25" s="121"/>
      <c r="J25" s="121"/>
      <c r="K25" s="122">
        <f>IF($C$4="Neattiecināmās izmaksas",IF('3a+c+n'!$Q25="N",'3a+c+n'!K25,0))</f>
        <v>0</v>
      </c>
      <c r="L25" s="84">
        <f>IF($C$4="Neattiecināmās izmaksas",IF('3a+c+n'!$Q25="N",'3a+c+n'!L25,0))</f>
        <v>0</v>
      </c>
      <c r="M25" s="121">
        <f>IF($C$4="Neattiecināmās izmaksas",IF('3a+c+n'!$Q25="N",'3a+c+n'!M25,0))</f>
        <v>0</v>
      </c>
      <c r="N25" s="121">
        <f>IF($C$4="Neattiecināmās izmaksas",IF('3a+c+n'!$Q25="N",'3a+c+n'!N25,0))</f>
        <v>0</v>
      </c>
      <c r="O25" s="121">
        <f>IF($C$4="Neattiecināmās izmaksas",IF('3a+c+n'!$Q25="N",'3a+c+n'!O25,0))</f>
        <v>0</v>
      </c>
      <c r="P25" s="122">
        <f>IF($C$4="Neattiecināmās izmaksas",IF('3a+c+n'!$Q25="N",'3a+c+n'!P25,0))</f>
        <v>0</v>
      </c>
    </row>
    <row r="26" spans="1:16" x14ac:dyDescent="0.2">
      <c r="A26" s="53">
        <f>IF(P26=0,0,IF(COUNTBLANK(P26)=1,0,COUNTA($P$14:P26)))</f>
        <v>0</v>
      </c>
      <c r="B26" s="24">
        <f>IF($C$4="Neattiecināmās izmaksas",IF('3a+c+n'!$Q26="N",'3a+c+n'!B26,0))</f>
        <v>0</v>
      </c>
      <c r="C26" s="24">
        <f>IF($C$4="Neattiecināmās izmaksas",IF('3a+c+n'!$Q26="N",'3a+c+n'!C26,0))</f>
        <v>0</v>
      </c>
      <c r="D26" s="24">
        <f>IF($C$4="Neattiecināmās izmaksas",IF('3a+c+n'!$Q26="N",'3a+c+n'!D26,0))</f>
        <v>0</v>
      </c>
      <c r="E26" s="47"/>
      <c r="F26" s="68"/>
      <c r="G26" s="121"/>
      <c r="H26" s="121">
        <f>IF($C$4="Neattiecināmās izmaksas",IF('3a+c+n'!$Q26="N",'3a+c+n'!H26,0))</f>
        <v>0</v>
      </c>
      <c r="I26" s="121"/>
      <c r="J26" s="121"/>
      <c r="K26" s="122">
        <f>IF($C$4="Neattiecināmās izmaksas",IF('3a+c+n'!$Q26="N",'3a+c+n'!K26,0))</f>
        <v>0</v>
      </c>
      <c r="L26" s="84">
        <f>IF($C$4="Neattiecināmās izmaksas",IF('3a+c+n'!$Q26="N",'3a+c+n'!L26,0))</f>
        <v>0</v>
      </c>
      <c r="M26" s="121">
        <f>IF($C$4="Neattiecināmās izmaksas",IF('3a+c+n'!$Q26="N",'3a+c+n'!M26,0))</f>
        <v>0</v>
      </c>
      <c r="N26" s="121">
        <f>IF($C$4="Neattiecināmās izmaksas",IF('3a+c+n'!$Q26="N",'3a+c+n'!N26,0))</f>
        <v>0</v>
      </c>
      <c r="O26" s="121">
        <f>IF($C$4="Neattiecināmās izmaksas",IF('3a+c+n'!$Q26="N",'3a+c+n'!O26,0))</f>
        <v>0</v>
      </c>
      <c r="P26" s="122">
        <f>IF($C$4="Neattiecināmās izmaksas",IF('3a+c+n'!$Q26="N",'3a+c+n'!P26,0))</f>
        <v>0</v>
      </c>
    </row>
    <row r="27" spans="1:16" x14ac:dyDescent="0.2">
      <c r="A27" s="53">
        <f>IF(P27=0,0,IF(COUNTBLANK(P27)=1,0,COUNTA($P$14:P27)))</f>
        <v>0</v>
      </c>
      <c r="B27" s="24">
        <f>IF($C$4="Neattiecināmās izmaksas",IF('3a+c+n'!$Q27="N",'3a+c+n'!B27,0))</f>
        <v>0</v>
      </c>
      <c r="C27" s="24">
        <f>IF($C$4="Neattiecināmās izmaksas",IF('3a+c+n'!$Q27="N",'3a+c+n'!C27,0))</f>
        <v>0</v>
      </c>
      <c r="D27" s="24">
        <f>IF($C$4="Neattiecināmās izmaksas",IF('3a+c+n'!$Q27="N",'3a+c+n'!D27,0))</f>
        <v>0</v>
      </c>
      <c r="E27" s="47"/>
      <c r="F27" s="68"/>
      <c r="G27" s="121"/>
      <c r="H27" s="121">
        <f>IF($C$4="Neattiecināmās izmaksas",IF('3a+c+n'!$Q27="N",'3a+c+n'!H27,0))</f>
        <v>0</v>
      </c>
      <c r="I27" s="121"/>
      <c r="J27" s="121"/>
      <c r="K27" s="122">
        <f>IF($C$4="Neattiecināmās izmaksas",IF('3a+c+n'!$Q27="N",'3a+c+n'!K27,0))</f>
        <v>0</v>
      </c>
      <c r="L27" s="84">
        <f>IF($C$4="Neattiecināmās izmaksas",IF('3a+c+n'!$Q27="N",'3a+c+n'!L27,0))</f>
        <v>0</v>
      </c>
      <c r="M27" s="121">
        <f>IF($C$4="Neattiecināmās izmaksas",IF('3a+c+n'!$Q27="N",'3a+c+n'!M27,0))</f>
        <v>0</v>
      </c>
      <c r="N27" s="121">
        <f>IF($C$4="Neattiecināmās izmaksas",IF('3a+c+n'!$Q27="N",'3a+c+n'!N27,0))</f>
        <v>0</v>
      </c>
      <c r="O27" s="121">
        <f>IF($C$4="Neattiecināmās izmaksas",IF('3a+c+n'!$Q27="N",'3a+c+n'!O27,0))</f>
        <v>0</v>
      </c>
      <c r="P27" s="122">
        <f>IF($C$4="Neattiecināmās izmaksas",IF('3a+c+n'!$Q27="N",'3a+c+n'!P27,0))</f>
        <v>0</v>
      </c>
    </row>
    <row r="28" spans="1:16" x14ac:dyDescent="0.2">
      <c r="A28" s="53">
        <f>IF(P28=0,0,IF(COUNTBLANK(P28)=1,0,COUNTA($P$14:P28)))</f>
        <v>0</v>
      </c>
      <c r="B28" s="24">
        <f>IF($C$4="Neattiecināmās izmaksas",IF('3a+c+n'!$Q28="N",'3a+c+n'!B28,0))</f>
        <v>0</v>
      </c>
      <c r="C28" s="24">
        <f>IF($C$4="Neattiecināmās izmaksas",IF('3a+c+n'!$Q28="N",'3a+c+n'!C28,0))</f>
        <v>0</v>
      </c>
      <c r="D28" s="24">
        <f>IF($C$4="Neattiecināmās izmaksas",IF('3a+c+n'!$Q28="N",'3a+c+n'!D28,0))</f>
        <v>0</v>
      </c>
      <c r="E28" s="47"/>
      <c r="F28" s="68"/>
      <c r="G28" s="121"/>
      <c r="H28" s="121">
        <f>IF($C$4="Neattiecināmās izmaksas",IF('3a+c+n'!$Q28="N",'3a+c+n'!H28,0))</f>
        <v>0</v>
      </c>
      <c r="I28" s="121"/>
      <c r="J28" s="121"/>
      <c r="K28" s="122">
        <f>IF($C$4="Neattiecināmās izmaksas",IF('3a+c+n'!$Q28="N",'3a+c+n'!K28,0))</f>
        <v>0</v>
      </c>
      <c r="L28" s="84">
        <f>IF($C$4="Neattiecināmās izmaksas",IF('3a+c+n'!$Q28="N",'3a+c+n'!L28,0))</f>
        <v>0</v>
      </c>
      <c r="M28" s="121">
        <f>IF($C$4="Neattiecināmās izmaksas",IF('3a+c+n'!$Q28="N",'3a+c+n'!M28,0))</f>
        <v>0</v>
      </c>
      <c r="N28" s="121">
        <f>IF($C$4="Neattiecināmās izmaksas",IF('3a+c+n'!$Q28="N",'3a+c+n'!N28,0))</f>
        <v>0</v>
      </c>
      <c r="O28" s="121">
        <f>IF($C$4="Neattiecināmās izmaksas",IF('3a+c+n'!$Q28="N",'3a+c+n'!O28,0))</f>
        <v>0</v>
      </c>
      <c r="P28" s="122">
        <f>IF($C$4="Neattiecināmās izmaksas",IF('3a+c+n'!$Q28="N",'3a+c+n'!P28,0))</f>
        <v>0</v>
      </c>
    </row>
    <row r="29" spans="1:16" x14ac:dyDescent="0.2">
      <c r="A29" s="53">
        <f>IF(P29=0,0,IF(COUNTBLANK(P29)=1,0,COUNTA($P$14:P29)))</f>
        <v>0</v>
      </c>
      <c r="B29" s="24">
        <f>IF($C$4="Neattiecināmās izmaksas",IF('3a+c+n'!$Q29="N",'3a+c+n'!B29,0))</f>
        <v>0</v>
      </c>
      <c r="C29" s="24">
        <f>IF($C$4="Neattiecināmās izmaksas",IF('3a+c+n'!$Q29="N",'3a+c+n'!C29,0))</f>
        <v>0</v>
      </c>
      <c r="D29" s="24">
        <f>IF($C$4="Neattiecināmās izmaksas",IF('3a+c+n'!$Q29="N",'3a+c+n'!D29,0))</f>
        <v>0</v>
      </c>
      <c r="E29" s="47"/>
      <c r="F29" s="68"/>
      <c r="G29" s="121"/>
      <c r="H29" s="121">
        <f>IF($C$4="Neattiecināmās izmaksas",IF('3a+c+n'!$Q29="N",'3a+c+n'!H29,0))</f>
        <v>0</v>
      </c>
      <c r="I29" s="121"/>
      <c r="J29" s="121"/>
      <c r="K29" s="122">
        <f>IF($C$4="Neattiecināmās izmaksas",IF('3a+c+n'!$Q29="N",'3a+c+n'!K29,0))</f>
        <v>0</v>
      </c>
      <c r="L29" s="84">
        <f>IF($C$4="Neattiecināmās izmaksas",IF('3a+c+n'!$Q29="N",'3a+c+n'!L29,0))</f>
        <v>0</v>
      </c>
      <c r="M29" s="121">
        <f>IF($C$4="Neattiecināmās izmaksas",IF('3a+c+n'!$Q29="N",'3a+c+n'!M29,0))</f>
        <v>0</v>
      </c>
      <c r="N29" s="121">
        <f>IF($C$4="Neattiecināmās izmaksas",IF('3a+c+n'!$Q29="N",'3a+c+n'!N29,0))</f>
        <v>0</v>
      </c>
      <c r="O29" s="121">
        <f>IF($C$4="Neattiecināmās izmaksas",IF('3a+c+n'!$Q29="N",'3a+c+n'!O29,0))</f>
        <v>0</v>
      </c>
      <c r="P29" s="122">
        <f>IF($C$4="Neattiecināmās izmaksas",IF('3a+c+n'!$Q29="N",'3a+c+n'!P29,0))</f>
        <v>0</v>
      </c>
    </row>
    <row r="30" spans="1:16" x14ac:dyDescent="0.2">
      <c r="A30" s="53">
        <f>IF(P30=0,0,IF(COUNTBLANK(P30)=1,0,COUNTA($P$14:P30)))</f>
        <v>0</v>
      </c>
      <c r="B30" s="24">
        <f>IF($C$4="Neattiecināmās izmaksas",IF('3a+c+n'!$Q30="N",'3a+c+n'!B30,0))</f>
        <v>0</v>
      </c>
      <c r="C30" s="24">
        <f>IF($C$4="Neattiecināmās izmaksas",IF('3a+c+n'!$Q30="N",'3a+c+n'!C30,0))</f>
        <v>0</v>
      </c>
      <c r="D30" s="24">
        <f>IF($C$4="Neattiecināmās izmaksas",IF('3a+c+n'!$Q30="N",'3a+c+n'!D30,0))</f>
        <v>0</v>
      </c>
      <c r="E30" s="47"/>
      <c r="F30" s="68"/>
      <c r="G30" s="121"/>
      <c r="H30" s="121">
        <f>IF($C$4="Neattiecināmās izmaksas",IF('3a+c+n'!$Q30="N",'3a+c+n'!H30,0))</f>
        <v>0</v>
      </c>
      <c r="I30" s="121"/>
      <c r="J30" s="121"/>
      <c r="K30" s="122">
        <f>IF($C$4="Neattiecināmās izmaksas",IF('3a+c+n'!$Q30="N",'3a+c+n'!K30,0))</f>
        <v>0</v>
      </c>
      <c r="L30" s="84">
        <f>IF($C$4="Neattiecināmās izmaksas",IF('3a+c+n'!$Q30="N",'3a+c+n'!L30,0))</f>
        <v>0</v>
      </c>
      <c r="M30" s="121">
        <f>IF($C$4="Neattiecināmās izmaksas",IF('3a+c+n'!$Q30="N",'3a+c+n'!M30,0))</f>
        <v>0</v>
      </c>
      <c r="N30" s="121">
        <f>IF($C$4="Neattiecināmās izmaksas",IF('3a+c+n'!$Q30="N",'3a+c+n'!N30,0))</f>
        <v>0</v>
      </c>
      <c r="O30" s="121">
        <f>IF($C$4="Neattiecināmās izmaksas",IF('3a+c+n'!$Q30="N",'3a+c+n'!O30,0))</f>
        <v>0</v>
      </c>
      <c r="P30" s="122">
        <f>IF($C$4="Neattiecināmās izmaksas",IF('3a+c+n'!$Q30="N",'3a+c+n'!P30,0))</f>
        <v>0</v>
      </c>
    </row>
    <row r="31" spans="1:16" x14ac:dyDescent="0.2">
      <c r="A31" s="53">
        <f>IF(P31=0,0,IF(COUNTBLANK(P31)=1,0,COUNTA($P$14:P31)))</f>
        <v>0</v>
      </c>
      <c r="B31" s="24">
        <f>IF($C$4="Neattiecināmās izmaksas",IF('3a+c+n'!$Q31="N",'3a+c+n'!B31,0))</f>
        <v>0</v>
      </c>
      <c r="C31" s="24">
        <f>IF($C$4="Neattiecināmās izmaksas",IF('3a+c+n'!$Q31="N",'3a+c+n'!C31,0))</f>
        <v>0</v>
      </c>
      <c r="D31" s="24">
        <f>IF($C$4="Neattiecināmās izmaksas",IF('3a+c+n'!$Q31="N",'3a+c+n'!D31,0))</f>
        <v>0</v>
      </c>
      <c r="E31" s="47"/>
      <c r="F31" s="68"/>
      <c r="G31" s="121"/>
      <c r="H31" s="121">
        <f>IF($C$4="Neattiecināmās izmaksas",IF('3a+c+n'!$Q31="N",'3a+c+n'!H31,0))</f>
        <v>0</v>
      </c>
      <c r="I31" s="121"/>
      <c r="J31" s="121"/>
      <c r="K31" s="122">
        <f>IF($C$4="Neattiecināmās izmaksas",IF('3a+c+n'!$Q31="N",'3a+c+n'!K31,0))</f>
        <v>0</v>
      </c>
      <c r="L31" s="84">
        <f>IF($C$4="Neattiecināmās izmaksas",IF('3a+c+n'!$Q31="N",'3a+c+n'!L31,0))</f>
        <v>0</v>
      </c>
      <c r="M31" s="121">
        <f>IF($C$4="Neattiecināmās izmaksas",IF('3a+c+n'!$Q31="N",'3a+c+n'!M31,0))</f>
        <v>0</v>
      </c>
      <c r="N31" s="121">
        <f>IF($C$4="Neattiecināmās izmaksas",IF('3a+c+n'!$Q31="N",'3a+c+n'!N31,0))</f>
        <v>0</v>
      </c>
      <c r="O31" s="121">
        <f>IF($C$4="Neattiecināmās izmaksas",IF('3a+c+n'!$Q31="N",'3a+c+n'!O31,0))</f>
        <v>0</v>
      </c>
      <c r="P31" s="122">
        <f>IF($C$4="Neattiecināmās izmaksas",IF('3a+c+n'!$Q31="N",'3a+c+n'!P31,0))</f>
        <v>0</v>
      </c>
    </row>
    <row r="32" spans="1:16" x14ac:dyDescent="0.2">
      <c r="A32" s="53">
        <f>IF(P32=0,0,IF(COUNTBLANK(P32)=1,0,COUNTA($P$14:P32)))</f>
        <v>0</v>
      </c>
      <c r="B32" s="24">
        <f>IF($C$4="Neattiecināmās izmaksas",IF('3a+c+n'!$Q32="N",'3a+c+n'!B32,0))</f>
        <v>0</v>
      </c>
      <c r="C32" s="24">
        <f>IF($C$4="Neattiecināmās izmaksas",IF('3a+c+n'!$Q32="N",'3a+c+n'!C32,0))</f>
        <v>0</v>
      </c>
      <c r="D32" s="24">
        <f>IF($C$4="Neattiecināmās izmaksas",IF('3a+c+n'!$Q32="N",'3a+c+n'!D32,0))</f>
        <v>0</v>
      </c>
      <c r="E32" s="47"/>
      <c r="F32" s="68"/>
      <c r="G32" s="121"/>
      <c r="H32" s="121">
        <f>IF($C$4="Neattiecināmās izmaksas",IF('3a+c+n'!$Q32="N",'3a+c+n'!H32,0))</f>
        <v>0</v>
      </c>
      <c r="I32" s="121"/>
      <c r="J32" s="121"/>
      <c r="K32" s="122">
        <f>IF($C$4="Neattiecināmās izmaksas",IF('3a+c+n'!$Q32="N",'3a+c+n'!K32,0))</f>
        <v>0</v>
      </c>
      <c r="L32" s="84">
        <f>IF($C$4="Neattiecināmās izmaksas",IF('3a+c+n'!$Q32="N",'3a+c+n'!L32,0))</f>
        <v>0</v>
      </c>
      <c r="M32" s="121">
        <f>IF($C$4="Neattiecināmās izmaksas",IF('3a+c+n'!$Q32="N",'3a+c+n'!M32,0))</f>
        <v>0</v>
      </c>
      <c r="N32" s="121">
        <f>IF($C$4="Neattiecināmās izmaksas",IF('3a+c+n'!$Q32="N",'3a+c+n'!N32,0))</f>
        <v>0</v>
      </c>
      <c r="O32" s="121">
        <f>IF($C$4="Neattiecināmās izmaksas",IF('3a+c+n'!$Q32="N",'3a+c+n'!O32,0))</f>
        <v>0</v>
      </c>
      <c r="P32" s="122">
        <f>IF($C$4="Neattiecināmās izmaksas",IF('3a+c+n'!$Q32="N",'3a+c+n'!P32,0))</f>
        <v>0</v>
      </c>
    </row>
    <row r="33" spans="1:16" x14ac:dyDescent="0.2">
      <c r="A33" s="53">
        <f>IF(P33=0,0,IF(COUNTBLANK(P33)=1,0,COUNTA($P$14:P33)))</f>
        <v>0</v>
      </c>
      <c r="B33" s="24">
        <f>IF($C$4="Neattiecināmās izmaksas",IF('3a+c+n'!$Q33="N",'3a+c+n'!B33,0))</f>
        <v>0</v>
      </c>
      <c r="C33" s="24">
        <f>IF($C$4="Neattiecināmās izmaksas",IF('3a+c+n'!$Q33="N",'3a+c+n'!C33,0))</f>
        <v>0</v>
      </c>
      <c r="D33" s="24">
        <f>IF($C$4="Neattiecināmās izmaksas",IF('3a+c+n'!$Q33="N",'3a+c+n'!D33,0))</f>
        <v>0</v>
      </c>
      <c r="E33" s="47"/>
      <c r="F33" s="68"/>
      <c r="G33" s="121"/>
      <c r="H33" s="121">
        <f>IF($C$4="Neattiecināmās izmaksas",IF('3a+c+n'!$Q33="N",'3a+c+n'!H33,0))</f>
        <v>0</v>
      </c>
      <c r="I33" s="121"/>
      <c r="J33" s="121"/>
      <c r="K33" s="122">
        <f>IF($C$4="Neattiecināmās izmaksas",IF('3a+c+n'!$Q33="N",'3a+c+n'!K33,0))</f>
        <v>0</v>
      </c>
      <c r="L33" s="84">
        <f>IF($C$4="Neattiecināmās izmaksas",IF('3a+c+n'!$Q33="N",'3a+c+n'!L33,0))</f>
        <v>0</v>
      </c>
      <c r="M33" s="121">
        <f>IF($C$4="Neattiecināmās izmaksas",IF('3a+c+n'!$Q33="N",'3a+c+n'!M33,0))</f>
        <v>0</v>
      </c>
      <c r="N33" s="121">
        <f>IF($C$4="Neattiecināmās izmaksas",IF('3a+c+n'!$Q33="N",'3a+c+n'!N33,0))</f>
        <v>0</v>
      </c>
      <c r="O33" s="121">
        <f>IF($C$4="Neattiecināmās izmaksas",IF('3a+c+n'!$Q33="N",'3a+c+n'!O33,0))</f>
        <v>0</v>
      </c>
      <c r="P33" s="122">
        <f>IF($C$4="Neattiecināmās izmaksas",IF('3a+c+n'!$Q33="N",'3a+c+n'!P33,0))</f>
        <v>0</v>
      </c>
    </row>
    <row r="34" spans="1:16" x14ac:dyDescent="0.2">
      <c r="A34" s="53">
        <f>IF(P34=0,0,IF(COUNTBLANK(P34)=1,0,COUNTA($P$14:P34)))</f>
        <v>0</v>
      </c>
      <c r="B34" s="24">
        <f>IF($C$4="Neattiecināmās izmaksas",IF('3a+c+n'!$Q34="N",'3a+c+n'!B34,0))</f>
        <v>0</v>
      </c>
      <c r="C34" s="24">
        <f>IF($C$4="Neattiecināmās izmaksas",IF('3a+c+n'!$Q34="N",'3a+c+n'!C34,0))</f>
        <v>0</v>
      </c>
      <c r="D34" s="24">
        <f>IF($C$4="Neattiecināmās izmaksas",IF('3a+c+n'!$Q34="N",'3a+c+n'!D34,0))</f>
        <v>0</v>
      </c>
      <c r="E34" s="47"/>
      <c r="F34" s="68"/>
      <c r="G34" s="121"/>
      <c r="H34" s="121">
        <f>IF($C$4="Neattiecināmās izmaksas",IF('3a+c+n'!$Q34="N",'3a+c+n'!H34,0))</f>
        <v>0</v>
      </c>
      <c r="I34" s="121"/>
      <c r="J34" s="121"/>
      <c r="K34" s="122">
        <f>IF($C$4="Neattiecināmās izmaksas",IF('3a+c+n'!$Q34="N",'3a+c+n'!K34,0))</f>
        <v>0</v>
      </c>
      <c r="L34" s="84">
        <f>IF($C$4="Neattiecināmās izmaksas",IF('3a+c+n'!$Q34="N",'3a+c+n'!L34,0))</f>
        <v>0</v>
      </c>
      <c r="M34" s="121">
        <f>IF($C$4="Neattiecināmās izmaksas",IF('3a+c+n'!$Q34="N",'3a+c+n'!M34,0))</f>
        <v>0</v>
      </c>
      <c r="N34" s="121">
        <f>IF($C$4="Neattiecināmās izmaksas",IF('3a+c+n'!$Q34="N",'3a+c+n'!N34,0))</f>
        <v>0</v>
      </c>
      <c r="O34" s="121">
        <f>IF($C$4="Neattiecināmās izmaksas",IF('3a+c+n'!$Q34="N",'3a+c+n'!O34,0))</f>
        <v>0</v>
      </c>
      <c r="P34" s="122">
        <f>IF($C$4="Neattiecināmās izmaksas",IF('3a+c+n'!$Q34="N",'3a+c+n'!P34,0))</f>
        <v>0</v>
      </c>
    </row>
    <row r="35" spans="1:16" x14ac:dyDescent="0.2">
      <c r="A35" s="53">
        <f>IF(P35=0,0,IF(COUNTBLANK(P35)=1,0,COUNTA($P$14:P35)))</f>
        <v>0</v>
      </c>
      <c r="B35" s="24">
        <f>IF($C$4="Neattiecināmās izmaksas",IF('3a+c+n'!$Q35="N",'3a+c+n'!B35,0))</f>
        <v>0</v>
      </c>
      <c r="C35" s="24">
        <f>IF($C$4="Neattiecināmās izmaksas",IF('3a+c+n'!$Q35="N",'3a+c+n'!C35,0))</f>
        <v>0</v>
      </c>
      <c r="D35" s="24">
        <f>IF($C$4="Neattiecināmās izmaksas",IF('3a+c+n'!$Q35="N",'3a+c+n'!D35,0))</f>
        <v>0</v>
      </c>
      <c r="E35" s="47"/>
      <c r="F35" s="68"/>
      <c r="G35" s="121"/>
      <c r="H35" s="121">
        <f>IF($C$4="Neattiecināmās izmaksas",IF('3a+c+n'!$Q35="N",'3a+c+n'!H35,0))</f>
        <v>0</v>
      </c>
      <c r="I35" s="121"/>
      <c r="J35" s="121"/>
      <c r="K35" s="122">
        <f>IF($C$4="Neattiecināmās izmaksas",IF('3a+c+n'!$Q35="N",'3a+c+n'!K35,0))</f>
        <v>0</v>
      </c>
      <c r="L35" s="84">
        <f>IF($C$4="Neattiecināmās izmaksas",IF('3a+c+n'!$Q35="N",'3a+c+n'!L35,0))</f>
        <v>0</v>
      </c>
      <c r="M35" s="121">
        <f>IF($C$4="Neattiecināmās izmaksas",IF('3a+c+n'!$Q35="N",'3a+c+n'!M35,0))</f>
        <v>0</v>
      </c>
      <c r="N35" s="121">
        <f>IF($C$4="Neattiecināmās izmaksas",IF('3a+c+n'!$Q35="N",'3a+c+n'!N35,0))</f>
        <v>0</v>
      </c>
      <c r="O35" s="121">
        <f>IF($C$4="Neattiecināmās izmaksas",IF('3a+c+n'!$Q35="N",'3a+c+n'!O35,0))</f>
        <v>0</v>
      </c>
      <c r="P35" s="122">
        <f>IF($C$4="Neattiecināmās izmaksas",IF('3a+c+n'!$Q35="N",'3a+c+n'!P35,0))</f>
        <v>0</v>
      </c>
    </row>
    <row r="36" spans="1:16" x14ac:dyDescent="0.2">
      <c r="A36" s="53">
        <f>IF(P36=0,0,IF(COUNTBLANK(P36)=1,0,COUNTA($P$14:P36)))</f>
        <v>0</v>
      </c>
      <c r="B36" s="24">
        <f>IF($C$4="Neattiecināmās izmaksas",IF('3a+c+n'!$Q36="N",'3a+c+n'!B36,0))</f>
        <v>0</v>
      </c>
      <c r="C36" s="24">
        <f>IF($C$4="Neattiecināmās izmaksas",IF('3a+c+n'!$Q36="N",'3a+c+n'!C36,0))</f>
        <v>0</v>
      </c>
      <c r="D36" s="24">
        <f>IF($C$4="Neattiecināmās izmaksas",IF('3a+c+n'!$Q36="N",'3a+c+n'!D36,0))</f>
        <v>0</v>
      </c>
      <c r="E36" s="47"/>
      <c r="F36" s="68"/>
      <c r="G36" s="121"/>
      <c r="H36" s="121">
        <f>IF($C$4="Neattiecināmās izmaksas",IF('3a+c+n'!$Q36="N",'3a+c+n'!H36,0))</f>
        <v>0</v>
      </c>
      <c r="I36" s="121"/>
      <c r="J36" s="121"/>
      <c r="K36" s="122">
        <f>IF($C$4="Neattiecināmās izmaksas",IF('3a+c+n'!$Q36="N",'3a+c+n'!K36,0))</f>
        <v>0</v>
      </c>
      <c r="L36" s="84">
        <f>IF($C$4="Neattiecināmās izmaksas",IF('3a+c+n'!$Q36="N",'3a+c+n'!L36,0))</f>
        <v>0</v>
      </c>
      <c r="M36" s="121">
        <f>IF($C$4="Neattiecināmās izmaksas",IF('3a+c+n'!$Q36="N",'3a+c+n'!M36,0))</f>
        <v>0</v>
      </c>
      <c r="N36" s="121">
        <f>IF($C$4="Neattiecināmās izmaksas",IF('3a+c+n'!$Q36="N",'3a+c+n'!N36,0))</f>
        <v>0</v>
      </c>
      <c r="O36" s="121">
        <f>IF($C$4="Neattiecināmās izmaksas",IF('3a+c+n'!$Q36="N",'3a+c+n'!O36,0))</f>
        <v>0</v>
      </c>
      <c r="P36" s="122">
        <f>IF($C$4="Neattiecināmās izmaksas",IF('3a+c+n'!$Q36="N",'3a+c+n'!P36,0))</f>
        <v>0</v>
      </c>
    </row>
    <row r="37" spans="1:16" x14ac:dyDescent="0.2">
      <c r="A37" s="53">
        <f>IF(P37=0,0,IF(COUNTBLANK(P37)=1,0,COUNTA($P$14:P37)))</f>
        <v>0</v>
      </c>
      <c r="B37" s="24">
        <f>IF($C$4="Neattiecināmās izmaksas",IF('3a+c+n'!$Q37="N",'3a+c+n'!B37,0))</f>
        <v>0</v>
      </c>
      <c r="C37" s="24">
        <f>IF($C$4="Neattiecināmās izmaksas",IF('3a+c+n'!$Q37="N",'3a+c+n'!C37,0))</f>
        <v>0</v>
      </c>
      <c r="D37" s="24">
        <f>IF($C$4="Neattiecināmās izmaksas",IF('3a+c+n'!$Q37="N",'3a+c+n'!D37,0))</f>
        <v>0</v>
      </c>
      <c r="E37" s="47"/>
      <c r="F37" s="68"/>
      <c r="G37" s="121"/>
      <c r="H37" s="121">
        <f>IF($C$4="Neattiecināmās izmaksas",IF('3a+c+n'!$Q37="N",'3a+c+n'!H37,0))</f>
        <v>0</v>
      </c>
      <c r="I37" s="121"/>
      <c r="J37" s="121"/>
      <c r="K37" s="122">
        <f>IF($C$4="Neattiecināmās izmaksas",IF('3a+c+n'!$Q37="N",'3a+c+n'!K37,0))</f>
        <v>0</v>
      </c>
      <c r="L37" s="84">
        <f>IF($C$4="Neattiecināmās izmaksas",IF('3a+c+n'!$Q37="N",'3a+c+n'!L37,0))</f>
        <v>0</v>
      </c>
      <c r="M37" s="121">
        <f>IF($C$4="Neattiecināmās izmaksas",IF('3a+c+n'!$Q37="N",'3a+c+n'!M37,0))</f>
        <v>0</v>
      </c>
      <c r="N37" s="121">
        <f>IF($C$4="Neattiecināmās izmaksas",IF('3a+c+n'!$Q37="N",'3a+c+n'!N37,0))</f>
        <v>0</v>
      </c>
      <c r="O37" s="121">
        <f>IF($C$4="Neattiecināmās izmaksas",IF('3a+c+n'!$Q37="N",'3a+c+n'!O37,0))</f>
        <v>0</v>
      </c>
      <c r="P37" s="122">
        <f>IF($C$4="Neattiecināmās izmaksas",IF('3a+c+n'!$Q37="N",'3a+c+n'!P37,0))</f>
        <v>0</v>
      </c>
    </row>
    <row r="38" spans="1:16" x14ac:dyDescent="0.2">
      <c r="A38" s="53">
        <f>IF(P38=0,0,IF(COUNTBLANK(P38)=1,0,COUNTA($P$14:P38)))</f>
        <v>0</v>
      </c>
      <c r="B38" s="24">
        <f>IF($C$4="Neattiecināmās izmaksas",IF('3a+c+n'!$Q38="N",'3a+c+n'!B38,0))</f>
        <v>0</v>
      </c>
      <c r="C38" s="24">
        <f>IF($C$4="Neattiecināmās izmaksas",IF('3a+c+n'!$Q38="N",'3a+c+n'!C38,0))</f>
        <v>0</v>
      </c>
      <c r="D38" s="24">
        <f>IF($C$4="Neattiecināmās izmaksas",IF('3a+c+n'!$Q38="N",'3a+c+n'!D38,0))</f>
        <v>0</v>
      </c>
      <c r="E38" s="47"/>
      <c r="F38" s="68"/>
      <c r="G38" s="121"/>
      <c r="H38" s="121">
        <f>IF($C$4="Neattiecināmās izmaksas",IF('3a+c+n'!$Q38="N",'3a+c+n'!H38,0))</f>
        <v>0</v>
      </c>
      <c r="I38" s="121"/>
      <c r="J38" s="121"/>
      <c r="K38" s="122">
        <f>IF($C$4="Neattiecināmās izmaksas",IF('3a+c+n'!$Q38="N",'3a+c+n'!K38,0))</f>
        <v>0</v>
      </c>
      <c r="L38" s="84">
        <f>IF($C$4="Neattiecināmās izmaksas",IF('3a+c+n'!$Q38="N",'3a+c+n'!L38,0))</f>
        <v>0</v>
      </c>
      <c r="M38" s="121">
        <f>IF($C$4="Neattiecināmās izmaksas",IF('3a+c+n'!$Q38="N",'3a+c+n'!M38,0))</f>
        <v>0</v>
      </c>
      <c r="N38" s="121">
        <f>IF($C$4="Neattiecināmās izmaksas",IF('3a+c+n'!$Q38="N",'3a+c+n'!N38,0))</f>
        <v>0</v>
      </c>
      <c r="O38" s="121">
        <f>IF($C$4="Neattiecināmās izmaksas",IF('3a+c+n'!$Q38="N",'3a+c+n'!O38,0))</f>
        <v>0</v>
      </c>
      <c r="P38" s="122">
        <f>IF($C$4="Neattiecināmās izmaksas",IF('3a+c+n'!$Q38="N",'3a+c+n'!P38,0))</f>
        <v>0</v>
      </c>
    </row>
    <row r="39" spans="1:16" x14ac:dyDescent="0.2">
      <c r="A39" s="53">
        <f>IF(P39=0,0,IF(COUNTBLANK(P39)=1,0,COUNTA($P$14:P39)))</f>
        <v>0</v>
      </c>
      <c r="B39" s="24">
        <f>IF($C$4="Neattiecināmās izmaksas",IF('3a+c+n'!$Q39="N",'3a+c+n'!B39,0))</f>
        <v>0</v>
      </c>
      <c r="C39" s="24">
        <f>IF($C$4="Neattiecināmās izmaksas",IF('3a+c+n'!$Q39="N",'3a+c+n'!C39,0))</f>
        <v>0</v>
      </c>
      <c r="D39" s="24">
        <f>IF($C$4="Neattiecināmās izmaksas",IF('3a+c+n'!$Q39="N",'3a+c+n'!D39,0))</f>
        <v>0</v>
      </c>
      <c r="E39" s="47"/>
      <c r="F39" s="68"/>
      <c r="G39" s="121"/>
      <c r="H39" s="121">
        <f>IF($C$4="Neattiecināmās izmaksas",IF('3a+c+n'!$Q39="N",'3a+c+n'!H39,0))</f>
        <v>0</v>
      </c>
      <c r="I39" s="121"/>
      <c r="J39" s="121"/>
      <c r="K39" s="122">
        <f>IF($C$4="Neattiecināmās izmaksas",IF('3a+c+n'!$Q39="N",'3a+c+n'!K39,0))</f>
        <v>0</v>
      </c>
      <c r="L39" s="84">
        <f>IF($C$4="Neattiecināmās izmaksas",IF('3a+c+n'!$Q39="N",'3a+c+n'!L39,0))</f>
        <v>0</v>
      </c>
      <c r="M39" s="121">
        <f>IF($C$4="Neattiecināmās izmaksas",IF('3a+c+n'!$Q39="N",'3a+c+n'!M39,0))</f>
        <v>0</v>
      </c>
      <c r="N39" s="121">
        <f>IF($C$4="Neattiecināmās izmaksas",IF('3a+c+n'!$Q39="N",'3a+c+n'!N39,0))</f>
        <v>0</v>
      </c>
      <c r="O39" s="121">
        <f>IF($C$4="Neattiecināmās izmaksas",IF('3a+c+n'!$Q39="N",'3a+c+n'!O39,0))</f>
        <v>0</v>
      </c>
      <c r="P39" s="122">
        <f>IF($C$4="Neattiecināmās izmaksas",IF('3a+c+n'!$Q39="N",'3a+c+n'!P39,0))</f>
        <v>0</v>
      </c>
    </row>
    <row r="40" spans="1:16" x14ac:dyDescent="0.2">
      <c r="A40" s="53">
        <f>IF(P40=0,0,IF(COUNTBLANK(P40)=1,0,COUNTA($P$14:P40)))</f>
        <v>0</v>
      </c>
      <c r="B40" s="24">
        <f>IF($C$4="Neattiecināmās izmaksas",IF('3a+c+n'!$Q40="N",'3a+c+n'!B40,0))</f>
        <v>0</v>
      </c>
      <c r="C40" s="24">
        <f>IF($C$4="Neattiecināmās izmaksas",IF('3a+c+n'!$Q40="N",'3a+c+n'!C40,0))</f>
        <v>0</v>
      </c>
      <c r="D40" s="24">
        <f>IF($C$4="Neattiecināmās izmaksas",IF('3a+c+n'!$Q40="N",'3a+c+n'!D40,0))</f>
        <v>0</v>
      </c>
      <c r="E40" s="47"/>
      <c r="F40" s="68"/>
      <c r="G40" s="121"/>
      <c r="H40" s="121">
        <f>IF($C$4="Neattiecināmās izmaksas",IF('3a+c+n'!$Q40="N",'3a+c+n'!H40,0))</f>
        <v>0</v>
      </c>
      <c r="I40" s="121"/>
      <c r="J40" s="121"/>
      <c r="K40" s="122">
        <f>IF($C$4="Neattiecināmās izmaksas",IF('3a+c+n'!$Q40="N",'3a+c+n'!K40,0))</f>
        <v>0</v>
      </c>
      <c r="L40" s="84">
        <f>IF($C$4="Neattiecināmās izmaksas",IF('3a+c+n'!$Q40="N",'3a+c+n'!L40,0))</f>
        <v>0</v>
      </c>
      <c r="M40" s="121">
        <f>IF($C$4="Neattiecināmās izmaksas",IF('3a+c+n'!$Q40="N",'3a+c+n'!M40,0))</f>
        <v>0</v>
      </c>
      <c r="N40" s="121">
        <f>IF($C$4="Neattiecināmās izmaksas",IF('3a+c+n'!$Q40="N",'3a+c+n'!N40,0))</f>
        <v>0</v>
      </c>
      <c r="O40" s="121">
        <f>IF($C$4="Neattiecināmās izmaksas",IF('3a+c+n'!$Q40="N",'3a+c+n'!O40,0))</f>
        <v>0</v>
      </c>
      <c r="P40" s="122">
        <f>IF($C$4="Neattiecināmās izmaksas",IF('3a+c+n'!$Q40="N",'3a+c+n'!P40,0))</f>
        <v>0</v>
      </c>
    </row>
    <row r="41" spans="1:16" x14ac:dyDescent="0.2">
      <c r="A41" s="53">
        <f>IF(P41=0,0,IF(COUNTBLANK(P41)=1,0,COUNTA($P$14:P41)))</f>
        <v>0</v>
      </c>
      <c r="B41" s="24">
        <f>IF($C$4="Neattiecināmās izmaksas",IF('3a+c+n'!$Q41="N",'3a+c+n'!B41,0))</f>
        <v>0</v>
      </c>
      <c r="C41" s="24">
        <f>IF($C$4="Neattiecināmās izmaksas",IF('3a+c+n'!$Q41="N",'3a+c+n'!C41,0))</f>
        <v>0</v>
      </c>
      <c r="D41" s="24">
        <f>IF($C$4="Neattiecināmās izmaksas",IF('3a+c+n'!$Q41="N",'3a+c+n'!D41,0))</f>
        <v>0</v>
      </c>
      <c r="E41" s="47"/>
      <c r="F41" s="68"/>
      <c r="G41" s="121"/>
      <c r="H41" s="121">
        <f>IF($C$4="Neattiecināmās izmaksas",IF('3a+c+n'!$Q41="N",'3a+c+n'!H41,0))</f>
        <v>0</v>
      </c>
      <c r="I41" s="121"/>
      <c r="J41" s="121"/>
      <c r="K41" s="122">
        <f>IF($C$4="Neattiecināmās izmaksas",IF('3a+c+n'!$Q41="N",'3a+c+n'!K41,0))</f>
        <v>0</v>
      </c>
      <c r="L41" s="84">
        <f>IF($C$4="Neattiecināmās izmaksas",IF('3a+c+n'!$Q41="N",'3a+c+n'!L41,0))</f>
        <v>0</v>
      </c>
      <c r="M41" s="121">
        <f>IF($C$4="Neattiecināmās izmaksas",IF('3a+c+n'!$Q41="N",'3a+c+n'!M41,0))</f>
        <v>0</v>
      </c>
      <c r="N41" s="121">
        <f>IF($C$4="Neattiecināmās izmaksas",IF('3a+c+n'!$Q41="N",'3a+c+n'!N41,0))</f>
        <v>0</v>
      </c>
      <c r="O41" s="121">
        <f>IF($C$4="Neattiecināmās izmaksas",IF('3a+c+n'!$Q41="N",'3a+c+n'!O41,0))</f>
        <v>0</v>
      </c>
      <c r="P41" s="122">
        <f>IF($C$4="Neattiecināmās izmaksas",IF('3a+c+n'!$Q41="N",'3a+c+n'!P41,0))</f>
        <v>0</v>
      </c>
    </row>
    <row r="42" spans="1:16" x14ac:dyDescent="0.2">
      <c r="A42" s="53">
        <f>IF(P42=0,0,IF(COUNTBLANK(P42)=1,0,COUNTA($P$14:P42)))</f>
        <v>0</v>
      </c>
      <c r="B42" s="24">
        <f>IF($C$4="Neattiecināmās izmaksas",IF('3a+c+n'!$Q42="N",'3a+c+n'!B42,0))</f>
        <v>0</v>
      </c>
      <c r="C42" s="24">
        <f>IF($C$4="Neattiecināmās izmaksas",IF('3a+c+n'!$Q42="N",'3a+c+n'!C42,0))</f>
        <v>0</v>
      </c>
      <c r="D42" s="24">
        <f>IF($C$4="Neattiecināmās izmaksas",IF('3a+c+n'!$Q42="N",'3a+c+n'!D42,0))</f>
        <v>0</v>
      </c>
      <c r="E42" s="47"/>
      <c r="F42" s="68"/>
      <c r="G42" s="121"/>
      <c r="H42" s="121">
        <f>IF($C$4="Neattiecināmās izmaksas",IF('3a+c+n'!$Q42="N",'3a+c+n'!H42,0))</f>
        <v>0</v>
      </c>
      <c r="I42" s="121"/>
      <c r="J42" s="121"/>
      <c r="K42" s="122">
        <f>IF($C$4="Neattiecināmās izmaksas",IF('3a+c+n'!$Q42="N",'3a+c+n'!K42,0))</f>
        <v>0</v>
      </c>
      <c r="L42" s="84">
        <f>IF($C$4="Neattiecināmās izmaksas",IF('3a+c+n'!$Q42="N",'3a+c+n'!L42,0))</f>
        <v>0</v>
      </c>
      <c r="M42" s="121">
        <f>IF($C$4="Neattiecināmās izmaksas",IF('3a+c+n'!$Q42="N",'3a+c+n'!M42,0))</f>
        <v>0</v>
      </c>
      <c r="N42" s="121">
        <f>IF($C$4="Neattiecināmās izmaksas",IF('3a+c+n'!$Q42="N",'3a+c+n'!N42,0))</f>
        <v>0</v>
      </c>
      <c r="O42" s="121">
        <f>IF($C$4="Neattiecināmās izmaksas",IF('3a+c+n'!$Q42="N",'3a+c+n'!O42,0))</f>
        <v>0</v>
      </c>
      <c r="P42" s="122">
        <f>IF($C$4="Neattiecināmās izmaksas",IF('3a+c+n'!$Q42="N",'3a+c+n'!P42,0))</f>
        <v>0</v>
      </c>
    </row>
    <row r="43" spans="1:16" x14ac:dyDescent="0.2">
      <c r="A43" s="53">
        <f>IF(P43=0,0,IF(COUNTBLANK(P43)=1,0,COUNTA($P$14:P43)))</f>
        <v>0</v>
      </c>
      <c r="B43" s="24">
        <f>IF($C$4="Neattiecināmās izmaksas",IF('3a+c+n'!$Q43="N",'3a+c+n'!B43,0))</f>
        <v>0</v>
      </c>
      <c r="C43" s="24">
        <f>IF($C$4="Neattiecināmās izmaksas",IF('3a+c+n'!$Q43="N",'3a+c+n'!C43,0))</f>
        <v>0</v>
      </c>
      <c r="D43" s="24">
        <f>IF($C$4="Neattiecināmās izmaksas",IF('3a+c+n'!$Q43="N",'3a+c+n'!D43,0))</f>
        <v>0</v>
      </c>
      <c r="E43" s="47"/>
      <c r="F43" s="68"/>
      <c r="G43" s="121"/>
      <c r="H43" s="121">
        <f>IF($C$4="Neattiecināmās izmaksas",IF('3a+c+n'!$Q43="N",'3a+c+n'!H43,0))</f>
        <v>0</v>
      </c>
      <c r="I43" s="121"/>
      <c r="J43" s="121"/>
      <c r="K43" s="122">
        <f>IF($C$4="Neattiecināmās izmaksas",IF('3a+c+n'!$Q43="N",'3a+c+n'!K43,0))</f>
        <v>0</v>
      </c>
      <c r="L43" s="84">
        <f>IF($C$4="Neattiecināmās izmaksas",IF('3a+c+n'!$Q43="N",'3a+c+n'!L43,0))</f>
        <v>0</v>
      </c>
      <c r="M43" s="121">
        <f>IF($C$4="Neattiecināmās izmaksas",IF('3a+c+n'!$Q43="N",'3a+c+n'!M43,0))</f>
        <v>0</v>
      </c>
      <c r="N43" s="121">
        <f>IF($C$4="Neattiecināmās izmaksas",IF('3a+c+n'!$Q43="N",'3a+c+n'!N43,0))</f>
        <v>0</v>
      </c>
      <c r="O43" s="121">
        <f>IF($C$4="Neattiecināmās izmaksas",IF('3a+c+n'!$Q43="N",'3a+c+n'!O43,0))</f>
        <v>0</v>
      </c>
      <c r="P43" s="122">
        <f>IF($C$4="Neattiecināmās izmaksas",IF('3a+c+n'!$Q43="N",'3a+c+n'!P43,0))</f>
        <v>0</v>
      </c>
    </row>
    <row r="44" spans="1:16" x14ac:dyDescent="0.2">
      <c r="A44" s="53">
        <f>IF(P44=0,0,IF(COUNTBLANK(P44)=1,0,COUNTA($P$14:P44)))</f>
        <v>0</v>
      </c>
      <c r="B44" s="24">
        <f>IF($C$4="Neattiecināmās izmaksas",IF('3a+c+n'!$Q44="N",'3a+c+n'!B44,0))</f>
        <v>0</v>
      </c>
      <c r="C44" s="24">
        <f>IF($C$4="Neattiecināmās izmaksas",IF('3a+c+n'!$Q44="N",'3a+c+n'!C44,0))</f>
        <v>0</v>
      </c>
      <c r="D44" s="24">
        <f>IF($C$4="Neattiecināmās izmaksas",IF('3a+c+n'!$Q44="N",'3a+c+n'!D44,0))</f>
        <v>0</v>
      </c>
      <c r="E44" s="47"/>
      <c r="F44" s="68"/>
      <c r="G44" s="121"/>
      <c r="H44" s="121">
        <f>IF($C$4="Neattiecināmās izmaksas",IF('3a+c+n'!$Q44="N",'3a+c+n'!H44,0))</f>
        <v>0</v>
      </c>
      <c r="I44" s="121"/>
      <c r="J44" s="121"/>
      <c r="K44" s="122">
        <f>IF($C$4="Neattiecināmās izmaksas",IF('3a+c+n'!$Q44="N",'3a+c+n'!K44,0))</f>
        <v>0</v>
      </c>
      <c r="L44" s="84">
        <f>IF($C$4="Neattiecināmās izmaksas",IF('3a+c+n'!$Q44="N",'3a+c+n'!L44,0))</f>
        <v>0</v>
      </c>
      <c r="M44" s="121">
        <f>IF($C$4="Neattiecināmās izmaksas",IF('3a+c+n'!$Q44="N",'3a+c+n'!M44,0))</f>
        <v>0</v>
      </c>
      <c r="N44" s="121">
        <f>IF($C$4="Neattiecināmās izmaksas",IF('3a+c+n'!$Q44="N",'3a+c+n'!N44,0))</f>
        <v>0</v>
      </c>
      <c r="O44" s="121">
        <f>IF($C$4="Neattiecināmās izmaksas",IF('3a+c+n'!$Q44="N",'3a+c+n'!O44,0))</f>
        <v>0</v>
      </c>
      <c r="P44" s="122">
        <f>IF($C$4="Neattiecināmās izmaksas",IF('3a+c+n'!$Q44="N",'3a+c+n'!P44,0))</f>
        <v>0</v>
      </c>
    </row>
    <row r="45" spans="1:16" x14ac:dyDescent="0.2">
      <c r="A45" s="53">
        <f>IF(P45=0,0,IF(COUNTBLANK(P45)=1,0,COUNTA($P$14:P45)))</f>
        <v>0</v>
      </c>
      <c r="B45" s="24">
        <f>IF($C$4="Neattiecināmās izmaksas",IF('3a+c+n'!$Q45="N",'3a+c+n'!B45,0))</f>
        <v>0</v>
      </c>
      <c r="C45" s="24">
        <f>IF($C$4="Neattiecināmās izmaksas",IF('3a+c+n'!$Q45="N",'3a+c+n'!C45,0))</f>
        <v>0</v>
      </c>
      <c r="D45" s="24">
        <f>IF($C$4="Neattiecināmās izmaksas",IF('3a+c+n'!$Q45="N",'3a+c+n'!D45,0))</f>
        <v>0</v>
      </c>
      <c r="E45" s="47"/>
      <c r="F45" s="68"/>
      <c r="G45" s="121"/>
      <c r="H45" s="121">
        <f>IF($C$4="Neattiecināmās izmaksas",IF('3a+c+n'!$Q45="N",'3a+c+n'!H45,0))</f>
        <v>0</v>
      </c>
      <c r="I45" s="121"/>
      <c r="J45" s="121"/>
      <c r="K45" s="122">
        <f>IF($C$4="Neattiecināmās izmaksas",IF('3a+c+n'!$Q45="N",'3a+c+n'!K45,0))</f>
        <v>0</v>
      </c>
      <c r="L45" s="84">
        <f>IF($C$4="Neattiecināmās izmaksas",IF('3a+c+n'!$Q45="N",'3a+c+n'!L45,0))</f>
        <v>0</v>
      </c>
      <c r="M45" s="121">
        <f>IF($C$4="Neattiecināmās izmaksas",IF('3a+c+n'!$Q45="N",'3a+c+n'!M45,0))</f>
        <v>0</v>
      </c>
      <c r="N45" s="121">
        <f>IF($C$4="Neattiecināmās izmaksas",IF('3a+c+n'!$Q45="N",'3a+c+n'!N45,0))</f>
        <v>0</v>
      </c>
      <c r="O45" s="121">
        <f>IF($C$4="Neattiecināmās izmaksas",IF('3a+c+n'!$Q45="N",'3a+c+n'!O45,0))</f>
        <v>0</v>
      </c>
      <c r="P45" s="122">
        <f>IF($C$4="Neattiecināmās izmaksas",IF('3a+c+n'!$Q45="N",'3a+c+n'!P45,0))</f>
        <v>0</v>
      </c>
    </row>
    <row r="46" spans="1:16" x14ac:dyDescent="0.2">
      <c r="A46" s="53">
        <f>IF(P46=0,0,IF(COUNTBLANK(P46)=1,0,COUNTA($P$14:P46)))</f>
        <v>0</v>
      </c>
      <c r="B46" s="24">
        <f>IF($C$4="Neattiecināmās izmaksas",IF('3a+c+n'!$Q46="N",'3a+c+n'!B46,0))</f>
        <v>0</v>
      </c>
      <c r="C46" s="24">
        <f>IF($C$4="Neattiecināmās izmaksas",IF('3a+c+n'!$Q46="N",'3a+c+n'!C46,0))</f>
        <v>0</v>
      </c>
      <c r="D46" s="24">
        <f>IF($C$4="Neattiecināmās izmaksas",IF('3a+c+n'!$Q46="N",'3a+c+n'!D46,0))</f>
        <v>0</v>
      </c>
      <c r="E46" s="47"/>
      <c r="F46" s="68"/>
      <c r="G46" s="121"/>
      <c r="H46" s="121">
        <f>IF($C$4="Neattiecināmās izmaksas",IF('3a+c+n'!$Q46="N",'3a+c+n'!H46,0))</f>
        <v>0</v>
      </c>
      <c r="I46" s="121"/>
      <c r="J46" s="121"/>
      <c r="K46" s="122">
        <f>IF($C$4="Neattiecināmās izmaksas",IF('3a+c+n'!$Q46="N",'3a+c+n'!K46,0))</f>
        <v>0</v>
      </c>
      <c r="L46" s="84">
        <f>IF($C$4="Neattiecināmās izmaksas",IF('3a+c+n'!$Q46="N",'3a+c+n'!L46,0))</f>
        <v>0</v>
      </c>
      <c r="M46" s="121">
        <f>IF($C$4="Neattiecināmās izmaksas",IF('3a+c+n'!$Q46="N",'3a+c+n'!M46,0))</f>
        <v>0</v>
      </c>
      <c r="N46" s="121">
        <f>IF($C$4="Neattiecināmās izmaksas",IF('3a+c+n'!$Q46="N",'3a+c+n'!N46,0))</f>
        <v>0</v>
      </c>
      <c r="O46" s="121">
        <f>IF($C$4="Neattiecināmās izmaksas",IF('3a+c+n'!$Q46="N",'3a+c+n'!O46,0))</f>
        <v>0</v>
      </c>
      <c r="P46" s="122">
        <f>IF($C$4="Neattiecināmās izmaksas",IF('3a+c+n'!$Q46="N",'3a+c+n'!P46,0))</f>
        <v>0</v>
      </c>
    </row>
    <row r="47" spans="1:16" x14ac:dyDescent="0.2">
      <c r="A47" s="53">
        <f>IF(P47=0,0,IF(COUNTBLANK(P47)=1,0,COUNTA($P$14:P47)))</f>
        <v>0</v>
      </c>
      <c r="B47" s="24">
        <f>IF($C$4="Neattiecināmās izmaksas",IF('3a+c+n'!$Q47="N",'3a+c+n'!B47,0))</f>
        <v>0</v>
      </c>
      <c r="C47" s="24">
        <f>IF($C$4="Neattiecināmās izmaksas",IF('3a+c+n'!$Q47="N",'3a+c+n'!C47,0))</f>
        <v>0</v>
      </c>
      <c r="D47" s="24">
        <f>IF($C$4="Neattiecināmās izmaksas",IF('3a+c+n'!$Q47="N",'3a+c+n'!D47,0))</f>
        <v>0</v>
      </c>
      <c r="E47" s="47"/>
      <c r="F47" s="68"/>
      <c r="G47" s="121"/>
      <c r="H47" s="121">
        <f>IF($C$4="Neattiecināmās izmaksas",IF('3a+c+n'!$Q47="N",'3a+c+n'!H47,0))</f>
        <v>0</v>
      </c>
      <c r="I47" s="121"/>
      <c r="J47" s="121"/>
      <c r="K47" s="122">
        <f>IF($C$4="Neattiecināmās izmaksas",IF('3a+c+n'!$Q47="N",'3a+c+n'!K47,0))</f>
        <v>0</v>
      </c>
      <c r="L47" s="84">
        <f>IF($C$4="Neattiecināmās izmaksas",IF('3a+c+n'!$Q47="N",'3a+c+n'!L47,0))</f>
        <v>0</v>
      </c>
      <c r="M47" s="121">
        <f>IF($C$4="Neattiecināmās izmaksas",IF('3a+c+n'!$Q47="N",'3a+c+n'!M47,0))</f>
        <v>0</v>
      </c>
      <c r="N47" s="121">
        <f>IF($C$4="Neattiecināmās izmaksas",IF('3a+c+n'!$Q47="N",'3a+c+n'!N47,0))</f>
        <v>0</v>
      </c>
      <c r="O47" s="121">
        <f>IF($C$4="Neattiecināmās izmaksas",IF('3a+c+n'!$Q47="N",'3a+c+n'!O47,0))</f>
        <v>0</v>
      </c>
      <c r="P47" s="122">
        <f>IF($C$4="Neattiecināmās izmaksas",IF('3a+c+n'!$Q47="N",'3a+c+n'!P47,0))</f>
        <v>0</v>
      </c>
    </row>
    <row r="48" spans="1:16" x14ac:dyDescent="0.2">
      <c r="A48" s="53">
        <f>IF(P48=0,0,IF(COUNTBLANK(P48)=1,0,COUNTA($P$14:P48)))</f>
        <v>0</v>
      </c>
      <c r="B48" s="24">
        <f>IF($C$4="Neattiecināmās izmaksas",IF('3a+c+n'!$Q48="N",'3a+c+n'!B48,0))</f>
        <v>0</v>
      </c>
      <c r="C48" s="24">
        <f>IF($C$4="Neattiecināmās izmaksas",IF('3a+c+n'!$Q48="N",'3a+c+n'!C48,0))</f>
        <v>0</v>
      </c>
      <c r="D48" s="24">
        <f>IF($C$4="Neattiecināmās izmaksas",IF('3a+c+n'!$Q48="N",'3a+c+n'!D48,0))</f>
        <v>0</v>
      </c>
      <c r="E48" s="47"/>
      <c r="F48" s="68"/>
      <c r="G48" s="121"/>
      <c r="H48" s="121">
        <f>IF($C$4="Neattiecināmās izmaksas",IF('3a+c+n'!$Q48="N",'3a+c+n'!H48,0))</f>
        <v>0</v>
      </c>
      <c r="I48" s="121"/>
      <c r="J48" s="121"/>
      <c r="K48" s="122">
        <f>IF($C$4="Neattiecināmās izmaksas",IF('3a+c+n'!$Q48="N",'3a+c+n'!K48,0))</f>
        <v>0</v>
      </c>
      <c r="L48" s="84">
        <f>IF($C$4="Neattiecināmās izmaksas",IF('3a+c+n'!$Q48="N",'3a+c+n'!L48,0))</f>
        <v>0</v>
      </c>
      <c r="M48" s="121">
        <f>IF($C$4="Neattiecināmās izmaksas",IF('3a+c+n'!$Q48="N",'3a+c+n'!M48,0))</f>
        <v>0</v>
      </c>
      <c r="N48" s="121">
        <f>IF($C$4="Neattiecināmās izmaksas",IF('3a+c+n'!$Q48="N",'3a+c+n'!N48,0))</f>
        <v>0</v>
      </c>
      <c r="O48" s="121">
        <f>IF($C$4="Neattiecināmās izmaksas",IF('3a+c+n'!$Q48="N",'3a+c+n'!O48,0))</f>
        <v>0</v>
      </c>
      <c r="P48" s="122">
        <f>IF($C$4="Neattiecināmās izmaksas",IF('3a+c+n'!$Q48="N",'3a+c+n'!P48,0))</f>
        <v>0</v>
      </c>
    </row>
    <row r="49" spans="1:16" x14ac:dyDescent="0.2">
      <c r="A49" s="53">
        <f>IF(P49=0,0,IF(COUNTBLANK(P49)=1,0,COUNTA($P$14:P49)))</f>
        <v>0</v>
      </c>
      <c r="B49" s="24">
        <f>IF($C$4="Neattiecināmās izmaksas",IF('3a+c+n'!$Q49="N",'3a+c+n'!B49,0))</f>
        <v>0</v>
      </c>
      <c r="C49" s="24">
        <f>IF($C$4="Neattiecināmās izmaksas",IF('3a+c+n'!$Q49="N",'3a+c+n'!C49,0))</f>
        <v>0</v>
      </c>
      <c r="D49" s="24">
        <f>IF($C$4="Neattiecināmās izmaksas",IF('3a+c+n'!$Q49="N",'3a+c+n'!D49,0))</f>
        <v>0</v>
      </c>
      <c r="E49" s="47"/>
      <c r="F49" s="68"/>
      <c r="G49" s="121"/>
      <c r="H49" s="121">
        <f>IF($C$4="Neattiecināmās izmaksas",IF('3a+c+n'!$Q49="N",'3a+c+n'!H49,0))</f>
        <v>0</v>
      </c>
      <c r="I49" s="121"/>
      <c r="J49" s="121"/>
      <c r="K49" s="122">
        <f>IF($C$4="Neattiecināmās izmaksas",IF('3a+c+n'!$Q49="N",'3a+c+n'!K49,0))</f>
        <v>0</v>
      </c>
      <c r="L49" s="84">
        <f>IF($C$4="Neattiecināmās izmaksas",IF('3a+c+n'!$Q49="N",'3a+c+n'!L49,0))</f>
        <v>0</v>
      </c>
      <c r="M49" s="121">
        <f>IF($C$4="Neattiecināmās izmaksas",IF('3a+c+n'!$Q49="N",'3a+c+n'!M49,0))</f>
        <v>0</v>
      </c>
      <c r="N49" s="121">
        <f>IF($C$4="Neattiecināmās izmaksas",IF('3a+c+n'!$Q49="N",'3a+c+n'!N49,0))</f>
        <v>0</v>
      </c>
      <c r="O49" s="121">
        <f>IF($C$4="Neattiecināmās izmaksas",IF('3a+c+n'!$Q49="N",'3a+c+n'!O49,0))</f>
        <v>0</v>
      </c>
      <c r="P49" s="122">
        <f>IF($C$4="Neattiecināmās izmaksas",IF('3a+c+n'!$Q49="N",'3a+c+n'!P49,0))</f>
        <v>0</v>
      </c>
    </row>
    <row r="50" spans="1:16" x14ac:dyDescent="0.2">
      <c r="A50" s="53">
        <f>IF(P50=0,0,IF(COUNTBLANK(P50)=1,0,COUNTA($P$14:P50)))</f>
        <v>0</v>
      </c>
      <c r="B50" s="24">
        <f>IF($C$4="Neattiecināmās izmaksas",IF('3a+c+n'!$Q50="N",'3a+c+n'!B50,0))</f>
        <v>0</v>
      </c>
      <c r="C50" s="24">
        <f>IF($C$4="Neattiecināmās izmaksas",IF('3a+c+n'!$Q50="N",'3a+c+n'!C50,0))</f>
        <v>0</v>
      </c>
      <c r="D50" s="24">
        <f>IF($C$4="Neattiecināmās izmaksas",IF('3a+c+n'!$Q50="N",'3a+c+n'!D50,0))</f>
        <v>0</v>
      </c>
      <c r="E50" s="47"/>
      <c r="F50" s="68"/>
      <c r="G50" s="121"/>
      <c r="H50" s="121">
        <f>IF($C$4="Neattiecināmās izmaksas",IF('3a+c+n'!$Q50="N",'3a+c+n'!H50,0))</f>
        <v>0</v>
      </c>
      <c r="I50" s="121"/>
      <c r="J50" s="121"/>
      <c r="K50" s="122">
        <f>IF($C$4="Neattiecināmās izmaksas",IF('3a+c+n'!$Q50="N",'3a+c+n'!K50,0))</f>
        <v>0</v>
      </c>
      <c r="L50" s="84">
        <f>IF($C$4="Neattiecināmās izmaksas",IF('3a+c+n'!$Q50="N",'3a+c+n'!L50,0))</f>
        <v>0</v>
      </c>
      <c r="M50" s="121">
        <f>IF($C$4="Neattiecināmās izmaksas",IF('3a+c+n'!$Q50="N",'3a+c+n'!M50,0))</f>
        <v>0</v>
      </c>
      <c r="N50" s="121">
        <f>IF($C$4="Neattiecināmās izmaksas",IF('3a+c+n'!$Q50="N",'3a+c+n'!N50,0))</f>
        <v>0</v>
      </c>
      <c r="O50" s="121">
        <f>IF($C$4="Neattiecināmās izmaksas",IF('3a+c+n'!$Q50="N",'3a+c+n'!O50,0))</f>
        <v>0</v>
      </c>
      <c r="P50" s="122">
        <f>IF($C$4="Neattiecināmās izmaksas",IF('3a+c+n'!$Q50="N",'3a+c+n'!P50,0))</f>
        <v>0</v>
      </c>
    </row>
    <row r="51" spans="1:16" x14ac:dyDescent="0.2">
      <c r="A51" s="53">
        <f>IF(P51=0,0,IF(COUNTBLANK(P51)=1,0,COUNTA($P$14:P51)))</f>
        <v>0</v>
      </c>
      <c r="B51" s="24">
        <f>IF($C$4="Neattiecināmās izmaksas",IF('3a+c+n'!$Q51="N",'3a+c+n'!B51,0))</f>
        <v>0</v>
      </c>
      <c r="C51" s="24">
        <f>IF($C$4="Neattiecināmās izmaksas",IF('3a+c+n'!$Q51="N",'3a+c+n'!C51,0))</f>
        <v>0</v>
      </c>
      <c r="D51" s="24">
        <f>IF($C$4="Neattiecināmās izmaksas",IF('3a+c+n'!$Q51="N",'3a+c+n'!D51,0))</f>
        <v>0</v>
      </c>
      <c r="E51" s="47"/>
      <c r="F51" s="68"/>
      <c r="G51" s="121"/>
      <c r="H51" s="121">
        <f>IF($C$4="Neattiecināmās izmaksas",IF('3a+c+n'!$Q51="N",'3a+c+n'!H51,0))</f>
        <v>0</v>
      </c>
      <c r="I51" s="121"/>
      <c r="J51" s="121"/>
      <c r="K51" s="122">
        <f>IF($C$4="Neattiecināmās izmaksas",IF('3a+c+n'!$Q51="N",'3a+c+n'!K51,0))</f>
        <v>0</v>
      </c>
      <c r="L51" s="84">
        <f>IF($C$4="Neattiecināmās izmaksas",IF('3a+c+n'!$Q51="N",'3a+c+n'!L51,0))</f>
        <v>0</v>
      </c>
      <c r="M51" s="121">
        <f>IF($C$4="Neattiecināmās izmaksas",IF('3a+c+n'!$Q51="N",'3a+c+n'!M51,0))</f>
        <v>0</v>
      </c>
      <c r="N51" s="121">
        <f>IF($C$4="Neattiecināmās izmaksas",IF('3a+c+n'!$Q51="N",'3a+c+n'!N51,0))</f>
        <v>0</v>
      </c>
      <c r="O51" s="121">
        <f>IF($C$4="Neattiecināmās izmaksas",IF('3a+c+n'!$Q51="N",'3a+c+n'!O51,0))</f>
        <v>0</v>
      </c>
      <c r="P51" s="122">
        <f>IF($C$4="Neattiecināmās izmaksas",IF('3a+c+n'!$Q51="N",'3a+c+n'!P51,0))</f>
        <v>0</v>
      </c>
    </row>
    <row r="52" spans="1:16" x14ac:dyDescent="0.2">
      <c r="A52" s="53">
        <f>IF(P52=0,0,IF(COUNTBLANK(P52)=1,0,COUNTA($P$14:P52)))</f>
        <v>0</v>
      </c>
      <c r="B52" s="24">
        <f>IF($C$4="Neattiecināmās izmaksas",IF('3a+c+n'!$Q52="N",'3a+c+n'!B52,0))</f>
        <v>0</v>
      </c>
      <c r="C52" s="24">
        <f>IF($C$4="Neattiecināmās izmaksas",IF('3a+c+n'!$Q52="N",'3a+c+n'!C52,0))</f>
        <v>0</v>
      </c>
      <c r="D52" s="24">
        <f>IF($C$4="Neattiecināmās izmaksas",IF('3a+c+n'!$Q52="N",'3a+c+n'!D52,0))</f>
        <v>0</v>
      </c>
      <c r="E52" s="47"/>
      <c r="F52" s="68"/>
      <c r="G52" s="121"/>
      <c r="H52" s="121">
        <f>IF($C$4="Neattiecināmās izmaksas",IF('3a+c+n'!$Q52="N",'3a+c+n'!H52,0))</f>
        <v>0</v>
      </c>
      <c r="I52" s="121"/>
      <c r="J52" s="121"/>
      <c r="K52" s="122">
        <f>IF($C$4="Neattiecināmās izmaksas",IF('3a+c+n'!$Q52="N",'3a+c+n'!K52,0))</f>
        <v>0</v>
      </c>
      <c r="L52" s="84">
        <f>IF($C$4="Neattiecināmās izmaksas",IF('3a+c+n'!$Q52="N",'3a+c+n'!L52,0))</f>
        <v>0</v>
      </c>
      <c r="M52" s="121">
        <f>IF($C$4="Neattiecināmās izmaksas",IF('3a+c+n'!$Q52="N",'3a+c+n'!M52,0))</f>
        <v>0</v>
      </c>
      <c r="N52" s="121">
        <f>IF($C$4="Neattiecināmās izmaksas",IF('3a+c+n'!$Q52="N",'3a+c+n'!N52,0))</f>
        <v>0</v>
      </c>
      <c r="O52" s="121">
        <f>IF($C$4="Neattiecināmās izmaksas",IF('3a+c+n'!$Q52="N",'3a+c+n'!O52,0))</f>
        <v>0</v>
      </c>
      <c r="P52" s="122">
        <f>IF($C$4="Neattiecināmās izmaksas",IF('3a+c+n'!$Q52="N",'3a+c+n'!P52,0))</f>
        <v>0</v>
      </c>
    </row>
    <row r="53" spans="1:16" x14ac:dyDescent="0.2">
      <c r="A53" s="53">
        <f>IF(P53=0,0,IF(COUNTBLANK(P53)=1,0,COUNTA($P$14:P53)))</f>
        <v>0</v>
      </c>
      <c r="B53" s="24">
        <f>IF($C$4="Neattiecināmās izmaksas",IF('3a+c+n'!$Q53="N",'3a+c+n'!B53,0))</f>
        <v>0</v>
      </c>
      <c r="C53" s="24">
        <f>IF($C$4="Neattiecināmās izmaksas",IF('3a+c+n'!$Q53="N",'3a+c+n'!C53,0))</f>
        <v>0</v>
      </c>
      <c r="D53" s="24">
        <f>IF($C$4="Neattiecināmās izmaksas",IF('3a+c+n'!$Q53="N",'3a+c+n'!D53,0))</f>
        <v>0</v>
      </c>
      <c r="E53" s="47"/>
      <c r="F53" s="68"/>
      <c r="G53" s="121"/>
      <c r="H53" s="121">
        <f>IF($C$4="Neattiecināmās izmaksas",IF('3a+c+n'!$Q53="N",'3a+c+n'!H53,0))</f>
        <v>0</v>
      </c>
      <c r="I53" s="121"/>
      <c r="J53" s="121"/>
      <c r="K53" s="122">
        <f>IF($C$4="Neattiecināmās izmaksas",IF('3a+c+n'!$Q53="N",'3a+c+n'!K53,0))</f>
        <v>0</v>
      </c>
      <c r="L53" s="84">
        <f>IF($C$4="Neattiecināmās izmaksas",IF('3a+c+n'!$Q53="N",'3a+c+n'!L53,0))</f>
        <v>0</v>
      </c>
      <c r="M53" s="121">
        <f>IF($C$4="Neattiecināmās izmaksas",IF('3a+c+n'!$Q53="N",'3a+c+n'!M53,0))</f>
        <v>0</v>
      </c>
      <c r="N53" s="121">
        <f>IF($C$4="Neattiecināmās izmaksas",IF('3a+c+n'!$Q53="N",'3a+c+n'!N53,0))</f>
        <v>0</v>
      </c>
      <c r="O53" s="121">
        <f>IF($C$4="Neattiecināmās izmaksas",IF('3a+c+n'!$Q53="N",'3a+c+n'!O53,0))</f>
        <v>0</v>
      </c>
      <c r="P53" s="122">
        <f>IF($C$4="Neattiecināmās izmaksas",IF('3a+c+n'!$Q53="N",'3a+c+n'!P53,0))</f>
        <v>0</v>
      </c>
    </row>
    <row r="54" spans="1:16" x14ac:dyDescent="0.2">
      <c r="A54" s="53">
        <f>IF(P54=0,0,IF(COUNTBLANK(P54)=1,0,COUNTA($P$14:P54)))</f>
        <v>0</v>
      </c>
      <c r="B54" s="24">
        <f>IF($C$4="Neattiecināmās izmaksas",IF('3a+c+n'!$Q54="N",'3a+c+n'!B54,0))</f>
        <v>0</v>
      </c>
      <c r="C54" s="24">
        <f>IF($C$4="Neattiecināmās izmaksas",IF('3a+c+n'!$Q54="N",'3a+c+n'!C54,0))</f>
        <v>0</v>
      </c>
      <c r="D54" s="24">
        <f>IF($C$4="Neattiecināmās izmaksas",IF('3a+c+n'!$Q54="N",'3a+c+n'!D54,0))</f>
        <v>0</v>
      </c>
      <c r="E54" s="47"/>
      <c r="F54" s="68"/>
      <c r="G54" s="121"/>
      <c r="H54" s="121">
        <f>IF($C$4="Neattiecināmās izmaksas",IF('3a+c+n'!$Q54="N",'3a+c+n'!H54,0))</f>
        <v>0</v>
      </c>
      <c r="I54" s="121"/>
      <c r="J54" s="121"/>
      <c r="K54" s="122">
        <f>IF($C$4="Neattiecināmās izmaksas",IF('3a+c+n'!$Q54="N",'3a+c+n'!K54,0))</f>
        <v>0</v>
      </c>
      <c r="L54" s="84">
        <f>IF($C$4="Neattiecināmās izmaksas",IF('3a+c+n'!$Q54="N",'3a+c+n'!L54,0))</f>
        <v>0</v>
      </c>
      <c r="M54" s="121">
        <f>IF($C$4="Neattiecināmās izmaksas",IF('3a+c+n'!$Q54="N",'3a+c+n'!M54,0))</f>
        <v>0</v>
      </c>
      <c r="N54" s="121">
        <f>IF($C$4="Neattiecināmās izmaksas",IF('3a+c+n'!$Q54="N",'3a+c+n'!N54,0))</f>
        <v>0</v>
      </c>
      <c r="O54" s="121">
        <f>IF($C$4="Neattiecināmās izmaksas",IF('3a+c+n'!$Q54="N",'3a+c+n'!O54,0))</f>
        <v>0</v>
      </c>
      <c r="P54" s="122">
        <f>IF($C$4="Neattiecināmās izmaksas",IF('3a+c+n'!$Q54="N",'3a+c+n'!P54,0))</f>
        <v>0</v>
      </c>
    </row>
    <row r="55" spans="1:16" x14ac:dyDescent="0.2">
      <c r="A55" s="53">
        <f>IF(P55=0,0,IF(COUNTBLANK(P55)=1,0,COUNTA($P$14:P55)))</f>
        <v>0</v>
      </c>
      <c r="B55" s="24">
        <f>IF($C$4="Neattiecināmās izmaksas",IF('3a+c+n'!$Q55="N",'3a+c+n'!B55,0))</f>
        <v>0</v>
      </c>
      <c r="C55" s="24">
        <f>IF($C$4="Neattiecināmās izmaksas",IF('3a+c+n'!$Q55="N",'3a+c+n'!C55,0))</f>
        <v>0</v>
      </c>
      <c r="D55" s="24">
        <f>IF($C$4="Neattiecināmās izmaksas",IF('3a+c+n'!$Q55="N",'3a+c+n'!D55,0))</f>
        <v>0</v>
      </c>
      <c r="E55" s="47"/>
      <c r="F55" s="68"/>
      <c r="G55" s="121"/>
      <c r="H55" s="121">
        <f>IF($C$4="Neattiecināmās izmaksas",IF('3a+c+n'!$Q55="N",'3a+c+n'!H55,0))</f>
        <v>0</v>
      </c>
      <c r="I55" s="121"/>
      <c r="J55" s="121"/>
      <c r="K55" s="122">
        <f>IF($C$4="Neattiecināmās izmaksas",IF('3a+c+n'!$Q55="N",'3a+c+n'!K55,0))</f>
        <v>0</v>
      </c>
      <c r="L55" s="84">
        <f>IF($C$4="Neattiecināmās izmaksas",IF('3a+c+n'!$Q55="N",'3a+c+n'!L55,0))</f>
        <v>0</v>
      </c>
      <c r="M55" s="121">
        <f>IF($C$4="Neattiecināmās izmaksas",IF('3a+c+n'!$Q55="N",'3a+c+n'!M55,0))</f>
        <v>0</v>
      </c>
      <c r="N55" s="121">
        <f>IF($C$4="Neattiecināmās izmaksas",IF('3a+c+n'!$Q55="N",'3a+c+n'!N55,0))</f>
        <v>0</v>
      </c>
      <c r="O55" s="121">
        <f>IF($C$4="Neattiecināmās izmaksas",IF('3a+c+n'!$Q55="N",'3a+c+n'!O55,0))</f>
        <v>0</v>
      </c>
      <c r="P55" s="122">
        <f>IF($C$4="Neattiecināmās izmaksas",IF('3a+c+n'!$Q55="N",'3a+c+n'!P55,0))</f>
        <v>0</v>
      </c>
    </row>
    <row r="56" spans="1:16" x14ac:dyDescent="0.2">
      <c r="A56" s="53">
        <f>IF(P56=0,0,IF(COUNTBLANK(P56)=1,0,COUNTA($P$14:P56)))</f>
        <v>0</v>
      </c>
      <c r="B56" s="24">
        <f>IF($C$4="Neattiecināmās izmaksas",IF('3a+c+n'!$Q56="N",'3a+c+n'!B56,0))</f>
        <v>0</v>
      </c>
      <c r="C56" s="24">
        <f>IF($C$4="Neattiecināmās izmaksas",IF('3a+c+n'!$Q56="N",'3a+c+n'!C56,0))</f>
        <v>0</v>
      </c>
      <c r="D56" s="24">
        <f>IF($C$4="Neattiecināmās izmaksas",IF('3a+c+n'!$Q56="N",'3a+c+n'!D56,0))</f>
        <v>0</v>
      </c>
      <c r="E56" s="47"/>
      <c r="F56" s="68"/>
      <c r="G56" s="121"/>
      <c r="H56" s="121">
        <f>IF($C$4="Neattiecināmās izmaksas",IF('3a+c+n'!$Q56="N",'3a+c+n'!H56,0))</f>
        <v>0</v>
      </c>
      <c r="I56" s="121"/>
      <c r="J56" s="121"/>
      <c r="K56" s="122">
        <f>IF($C$4="Neattiecināmās izmaksas",IF('3a+c+n'!$Q56="N",'3a+c+n'!K56,0))</f>
        <v>0</v>
      </c>
      <c r="L56" s="84">
        <f>IF($C$4="Neattiecināmās izmaksas",IF('3a+c+n'!$Q56="N",'3a+c+n'!L56,0))</f>
        <v>0</v>
      </c>
      <c r="M56" s="121">
        <f>IF($C$4="Neattiecināmās izmaksas",IF('3a+c+n'!$Q56="N",'3a+c+n'!M56,0))</f>
        <v>0</v>
      </c>
      <c r="N56" s="121">
        <f>IF($C$4="Neattiecināmās izmaksas",IF('3a+c+n'!$Q56="N",'3a+c+n'!N56,0))</f>
        <v>0</v>
      </c>
      <c r="O56" s="121">
        <f>IF($C$4="Neattiecināmās izmaksas",IF('3a+c+n'!$Q56="N",'3a+c+n'!O56,0))</f>
        <v>0</v>
      </c>
      <c r="P56" s="122">
        <f>IF($C$4="Neattiecināmās izmaksas",IF('3a+c+n'!$Q56="N",'3a+c+n'!P56,0))</f>
        <v>0</v>
      </c>
    </row>
    <row r="57" spans="1:16" x14ac:dyDescent="0.2">
      <c r="A57" s="53">
        <f>IF(P57=0,0,IF(COUNTBLANK(P57)=1,0,COUNTA($P$14:P57)))</f>
        <v>0</v>
      </c>
      <c r="B57" s="24">
        <f>IF($C$4="Neattiecināmās izmaksas",IF('3a+c+n'!$Q57="N",'3a+c+n'!B57,0))</f>
        <v>0</v>
      </c>
      <c r="C57" s="24">
        <f>IF($C$4="Neattiecināmās izmaksas",IF('3a+c+n'!$Q57="N",'3a+c+n'!C57,0))</f>
        <v>0</v>
      </c>
      <c r="D57" s="24">
        <f>IF($C$4="Neattiecināmās izmaksas",IF('3a+c+n'!$Q57="N",'3a+c+n'!D57,0))</f>
        <v>0</v>
      </c>
      <c r="E57" s="47"/>
      <c r="F57" s="68"/>
      <c r="G57" s="121"/>
      <c r="H57" s="121">
        <f>IF($C$4="Neattiecināmās izmaksas",IF('3a+c+n'!$Q57="N",'3a+c+n'!H57,0))</f>
        <v>0</v>
      </c>
      <c r="I57" s="121"/>
      <c r="J57" s="121"/>
      <c r="K57" s="122">
        <f>IF($C$4="Neattiecināmās izmaksas",IF('3a+c+n'!$Q57="N",'3a+c+n'!K57,0))</f>
        <v>0</v>
      </c>
      <c r="L57" s="84">
        <f>IF($C$4="Neattiecināmās izmaksas",IF('3a+c+n'!$Q57="N",'3a+c+n'!L57,0))</f>
        <v>0</v>
      </c>
      <c r="M57" s="121">
        <f>IF($C$4="Neattiecināmās izmaksas",IF('3a+c+n'!$Q57="N",'3a+c+n'!M57,0))</f>
        <v>0</v>
      </c>
      <c r="N57" s="121">
        <f>IF($C$4="Neattiecināmās izmaksas",IF('3a+c+n'!$Q57="N",'3a+c+n'!N57,0))</f>
        <v>0</v>
      </c>
      <c r="O57" s="121">
        <f>IF($C$4="Neattiecināmās izmaksas",IF('3a+c+n'!$Q57="N",'3a+c+n'!O57,0))</f>
        <v>0</v>
      </c>
      <c r="P57" s="122">
        <f>IF($C$4="Neattiecināmās izmaksas",IF('3a+c+n'!$Q57="N",'3a+c+n'!P57,0))</f>
        <v>0</v>
      </c>
    </row>
    <row r="58" spans="1:16" x14ac:dyDescent="0.2">
      <c r="A58" s="53">
        <f>IF(P58=0,0,IF(COUNTBLANK(P58)=1,0,COUNTA($P$14:P58)))</f>
        <v>0</v>
      </c>
      <c r="B58" s="24">
        <f>IF($C$4="Neattiecināmās izmaksas",IF('3a+c+n'!$Q58="N",'3a+c+n'!B58,0))</f>
        <v>0</v>
      </c>
      <c r="C58" s="24">
        <f>IF($C$4="Neattiecināmās izmaksas",IF('3a+c+n'!$Q58="N",'3a+c+n'!C58,0))</f>
        <v>0</v>
      </c>
      <c r="D58" s="24">
        <f>IF($C$4="Neattiecināmās izmaksas",IF('3a+c+n'!$Q58="N",'3a+c+n'!D58,0))</f>
        <v>0</v>
      </c>
      <c r="E58" s="47"/>
      <c r="F58" s="68"/>
      <c r="G58" s="121"/>
      <c r="H58" s="121">
        <f>IF($C$4="Neattiecināmās izmaksas",IF('3a+c+n'!$Q58="N",'3a+c+n'!H58,0))</f>
        <v>0</v>
      </c>
      <c r="I58" s="121"/>
      <c r="J58" s="121"/>
      <c r="K58" s="122">
        <f>IF($C$4="Neattiecināmās izmaksas",IF('3a+c+n'!$Q58="N",'3a+c+n'!K58,0))</f>
        <v>0</v>
      </c>
      <c r="L58" s="84">
        <f>IF($C$4="Neattiecināmās izmaksas",IF('3a+c+n'!$Q58="N",'3a+c+n'!L58,0))</f>
        <v>0</v>
      </c>
      <c r="M58" s="121">
        <f>IF($C$4="Neattiecināmās izmaksas",IF('3a+c+n'!$Q58="N",'3a+c+n'!M58,0))</f>
        <v>0</v>
      </c>
      <c r="N58" s="121">
        <f>IF($C$4="Neattiecināmās izmaksas",IF('3a+c+n'!$Q58="N",'3a+c+n'!N58,0))</f>
        <v>0</v>
      </c>
      <c r="O58" s="121">
        <f>IF($C$4="Neattiecināmās izmaksas",IF('3a+c+n'!$Q58="N",'3a+c+n'!O58,0))</f>
        <v>0</v>
      </c>
      <c r="P58" s="122">
        <f>IF($C$4="Neattiecināmās izmaksas",IF('3a+c+n'!$Q58="N",'3a+c+n'!P58,0))</f>
        <v>0</v>
      </c>
    </row>
    <row r="59" spans="1:16" x14ac:dyDescent="0.2">
      <c r="A59" s="53">
        <f>IF(P59=0,0,IF(COUNTBLANK(P59)=1,0,COUNTA($P$14:P59)))</f>
        <v>0</v>
      </c>
      <c r="B59" s="24">
        <f>IF($C$4="Neattiecināmās izmaksas",IF('3a+c+n'!$Q59="N",'3a+c+n'!B59,0))</f>
        <v>0</v>
      </c>
      <c r="C59" s="24">
        <f>IF($C$4="Neattiecināmās izmaksas",IF('3a+c+n'!$Q59="N",'3a+c+n'!C59,0))</f>
        <v>0</v>
      </c>
      <c r="D59" s="24">
        <f>IF($C$4="Neattiecināmās izmaksas",IF('3a+c+n'!$Q59="N",'3a+c+n'!D59,0))</f>
        <v>0</v>
      </c>
      <c r="E59" s="47"/>
      <c r="F59" s="68"/>
      <c r="G59" s="121"/>
      <c r="H59" s="121">
        <f>IF($C$4="Neattiecināmās izmaksas",IF('3a+c+n'!$Q59="N",'3a+c+n'!H59,0))</f>
        <v>0</v>
      </c>
      <c r="I59" s="121"/>
      <c r="J59" s="121"/>
      <c r="K59" s="122">
        <f>IF($C$4="Neattiecināmās izmaksas",IF('3a+c+n'!$Q59="N",'3a+c+n'!K59,0))</f>
        <v>0</v>
      </c>
      <c r="L59" s="84">
        <f>IF($C$4="Neattiecināmās izmaksas",IF('3a+c+n'!$Q59="N",'3a+c+n'!L59,0))</f>
        <v>0</v>
      </c>
      <c r="M59" s="121">
        <f>IF($C$4="Neattiecināmās izmaksas",IF('3a+c+n'!$Q59="N",'3a+c+n'!M59,0))</f>
        <v>0</v>
      </c>
      <c r="N59" s="121">
        <f>IF($C$4="Neattiecināmās izmaksas",IF('3a+c+n'!$Q59="N",'3a+c+n'!N59,0))</f>
        <v>0</v>
      </c>
      <c r="O59" s="121">
        <f>IF($C$4="Neattiecināmās izmaksas",IF('3a+c+n'!$Q59="N",'3a+c+n'!O59,0))</f>
        <v>0</v>
      </c>
      <c r="P59" s="122">
        <f>IF($C$4="Neattiecināmās izmaksas",IF('3a+c+n'!$Q59="N",'3a+c+n'!P59,0))</f>
        <v>0</v>
      </c>
    </row>
    <row r="60" spans="1:16" x14ac:dyDescent="0.2">
      <c r="A60" s="53">
        <f>IF(P60=0,0,IF(COUNTBLANK(P60)=1,0,COUNTA($P$14:P60)))</f>
        <v>0</v>
      </c>
      <c r="B60" s="24">
        <f>IF($C$4="Neattiecināmās izmaksas",IF('3a+c+n'!$Q60="N",'3a+c+n'!B60,0))</f>
        <v>0</v>
      </c>
      <c r="C60" s="24">
        <f>IF($C$4="Neattiecināmās izmaksas",IF('3a+c+n'!$Q60="N",'3a+c+n'!C60,0))</f>
        <v>0</v>
      </c>
      <c r="D60" s="24">
        <f>IF($C$4="Neattiecināmās izmaksas",IF('3a+c+n'!$Q60="N",'3a+c+n'!D60,0))</f>
        <v>0</v>
      </c>
      <c r="E60" s="47"/>
      <c r="F60" s="68"/>
      <c r="G60" s="121"/>
      <c r="H60" s="121">
        <f>IF($C$4="Neattiecināmās izmaksas",IF('3a+c+n'!$Q60="N",'3a+c+n'!H60,0))</f>
        <v>0</v>
      </c>
      <c r="I60" s="121"/>
      <c r="J60" s="121"/>
      <c r="K60" s="122">
        <f>IF($C$4="Neattiecināmās izmaksas",IF('3a+c+n'!$Q60="N",'3a+c+n'!K60,0))</f>
        <v>0</v>
      </c>
      <c r="L60" s="84">
        <f>IF($C$4="Neattiecināmās izmaksas",IF('3a+c+n'!$Q60="N",'3a+c+n'!L60,0))</f>
        <v>0</v>
      </c>
      <c r="M60" s="121">
        <f>IF($C$4="Neattiecināmās izmaksas",IF('3a+c+n'!$Q60="N",'3a+c+n'!M60,0))</f>
        <v>0</v>
      </c>
      <c r="N60" s="121">
        <f>IF($C$4="Neattiecināmās izmaksas",IF('3a+c+n'!$Q60="N",'3a+c+n'!N60,0))</f>
        <v>0</v>
      </c>
      <c r="O60" s="121">
        <f>IF($C$4="Neattiecināmās izmaksas",IF('3a+c+n'!$Q60="N",'3a+c+n'!O60,0))</f>
        <v>0</v>
      </c>
      <c r="P60" s="122">
        <f>IF($C$4="Neattiecināmās izmaksas",IF('3a+c+n'!$Q60="N",'3a+c+n'!P60,0))</f>
        <v>0</v>
      </c>
    </row>
    <row r="61" spans="1:16" x14ac:dyDescent="0.2">
      <c r="A61" s="53">
        <f>IF(P61=0,0,IF(COUNTBLANK(P61)=1,0,COUNTA($P$14:P61)))</f>
        <v>0</v>
      </c>
      <c r="B61" s="24">
        <f>IF($C$4="Neattiecināmās izmaksas",IF('3a+c+n'!$Q61="N",'3a+c+n'!B61,0))</f>
        <v>0</v>
      </c>
      <c r="C61" s="24">
        <f>IF($C$4="Neattiecināmās izmaksas",IF('3a+c+n'!$Q61="N",'3a+c+n'!C61,0))</f>
        <v>0</v>
      </c>
      <c r="D61" s="24">
        <f>IF($C$4="Neattiecināmās izmaksas",IF('3a+c+n'!$Q61="N",'3a+c+n'!D61,0))</f>
        <v>0</v>
      </c>
      <c r="E61" s="47"/>
      <c r="F61" s="68"/>
      <c r="G61" s="121"/>
      <c r="H61" s="121">
        <f>IF($C$4="Neattiecināmās izmaksas",IF('3a+c+n'!$Q61="N",'3a+c+n'!H61,0))</f>
        <v>0</v>
      </c>
      <c r="I61" s="121"/>
      <c r="J61" s="121"/>
      <c r="K61" s="122">
        <f>IF($C$4="Neattiecināmās izmaksas",IF('3a+c+n'!$Q61="N",'3a+c+n'!K61,0))</f>
        <v>0</v>
      </c>
      <c r="L61" s="84">
        <f>IF($C$4="Neattiecināmās izmaksas",IF('3a+c+n'!$Q61="N",'3a+c+n'!L61,0))</f>
        <v>0</v>
      </c>
      <c r="M61" s="121">
        <f>IF($C$4="Neattiecināmās izmaksas",IF('3a+c+n'!$Q61="N",'3a+c+n'!M61,0))</f>
        <v>0</v>
      </c>
      <c r="N61" s="121">
        <f>IF($C$4="Neattiecināmās izmaksas",IF('3a+c+n'!$Q61="N",'3a+c+n'!N61,0))</f>
        <v>0</v>
      </c>
      <c r="O61" s="121">
        <f>IF($C$4="Neattiecināmās izmaksas",IF('3a+c+n'!$Q61="N",'3a+c+n'!O61,0))</f>
        <v>0</v>
      </c>
      <c r="P61" s="122">
        <f>IF($C$4="Neattiecināmās izmaksas",IF('3a+c+n'!$Q61="N",'3a+c+n'!P61,0))</f>
        <v>0</v>
      </c>
    </row>
    <row r="62" spans="1:16" x14ac:dyDescent="0.2">
      <c r="A62" s="53">
        <f>IF(P62=0,0,IF(COUNTBLANK(P62)=1,0,COUNTA($P$14:P62)))</f>
        <v>0</v>
      </c>
      <c r="B62" s="24">
        <f>IF($C$4="Neattiecināmās izmaksas",IF('3a+c+n'!$Q62="N",'3a+c+n'!B62,0))</f>
        <v>0</v>
      </c>
      <c r="C62" s="24">
        <f>IF($C$4="Neattiecināmās izmaksas",IF('3a+c+n'!$Q62="N",'3a+c+n'!C62,0))</f>
        <v>0</v>
      </c>
      <c r="D62" s="24">
        <f>IF($C$4="Neattiecināmās izmaksas",IF('3a+c+n'!$Q62="N",'3a+c+n'!D62,0))</f>
        <v>0</v>
      </c>
      <c r="E62" s="47"/>
      <c r="F62" s="68"/>
      <c r="G62" s="121"/>
      <c r="H62" s="121">
        <f>IF($C$4="Neattiecināmās izmaksas",IF('3a+c+n'!$Q62="N",'3a+c+n'!H62,0))</f>
        <v>0</v>
      </c>
      <c r="I62" s="121"/>
      <c r="J62" s="121"/>
      <c r="K62" s="122">
        <f>IF($C$4="Neattiecināmās izmaksas",IF('3a+c+n'!$Q62="N",'3a+c+n'!K62,0))</f>
        <v>0</v>
      </c>
      <c r="L62" s="84">
        <f>IF($C$4="Neattiecināmās izmaksas",IF('3a+c+n'!$Q62="N",'3a+c+n'!L62,0))</f>
        <v>0</v>
      </c>
      <c r="M62" s="121">
        <f>IF($C$4="Neattiecināmās izmaksas",IF('3a+c+n'!$Q62="N",'3a+c+n'!M62,0))</f>
        <v>0</v>
      </c>
      <c r="N62" s="121">
        <f>IF($C$4="Neattiecināmās izmaksas",IF('3a+c+n'!$Q62="N",'3a+c+n'!N62,0))</f>
        <v>0</v>
      </c>
      <c r="O62" s="121">
        <f>IF($C$4="Neattiecināmās izmaksas",IF('3a+c+n'!$Q62="N",'3a+c+n'!O62,0))</f>
        <v>0</v>
      </c>
      <c r="P62" s="122">
        <f>IF($C$4="Neattiecināmās izmaksas",IF('3a+c+n'!$Q62="N",'3a+c+n'!P62,0))</f>
        <v>0</v>
      </c>
    </row>
    <row r="63" spans="1:16" x14ac:dyDescent="0.2">
      <c r="A63" s="53">
        <f>IF(P63=0,0,IF(COUNTBLANK(P63)=1,0,COUNTA($P$14:P63)))</f>
        <v>0</v>
      </c>
      <c r="B63" s="24">
        <f>IF($C$4="Neattiecināmās izmaksas",IF('3a+c+n'!$Q63="N",'3a+c+n'!B63,0))</f>
        <v>0</v>
      </c>
      <c r="C63" s="24">
        <f>IF($C$4="Neattiecināmās izmaksas",IF('3a+c+n'!$Q63="N",'3a+c+n'!C63,0))</f>
        <v>0</v>
      </c>
      <c r="D63" s="24">
        <f>IF($C$4="Neattiecināmās izmaksas",IF('3a+c+n'!$Q63="N",'3a+c+n'!D63,0))</f>
        <v>0</v>
      </c>
      <c r="E63" s="47"/>
      <c r="F63" s="68"/>
      <c r="G63" s="121"/>
      <c r="H63" s="121">
        <f>IF($C$4="Neattiecināmās izmaksas",IF('3a+c+n'!$Q63="N",'3a+c+n'!H63,0))</f>
        <v>0</v>
      </c>
      <c r="I63" s="121"/>
      <c r="J63" s="121"/>
      <c r="K63" s="122">
        <f>IF($C$4="Neattiecināmās izmaksas",IF('3a+c+n'!$Q63="N",'3a+c+n'!K63,0))</f>
        <v>0</v>
      </c>
      <c r="L63" s="84">
        <f>IF($C$4="Neattiecināmās izmaksas",IF('3a+c+n'!$Q63="N",'3a+c+n'!L63,0))</f>
        <v>0</v>
      </c>
      <c r="M63" s="121">
        <f>IF($C$4="Neattiecināmās izmaksas",IF('3a+c+n'!$Q63="N",'3a+c+n'!M63,0))</f>
        <v>0</v>
      </c>
      <c r="N63" s="121">
        <f>IF($C$4="Neattiecināmās izmaksas",IF('3a+c+n'!$Q63="N",'3a+c+n'!N63,0))</f>
        <v>0</v>
      </c>
      <c r="O63" s="121">
        <f>IF($C$4="Neattiecināmās izmaksas",IF('3a+c+n'!$Q63="N",'3a+c+n'!O63,0))</f>
        <v>0</v>
      </c>
      <c r="P63" s="122">
        <f>IF($C$4="Neattiecināmās izmaksas",IF('3a+c+n'!$Q63="N",'3a+c+n'!P63,0))</f>
        <v>0</v>
      </c>
    </row>
    <row r="64" spans="1:16" x14ac:dyDescent="0.2">
      <c r="A64" s="53">
        <f>IF(P64=0,0,IF(COUNTBLANK(P64)=1,0,COUNTA($P$14:P64)))</f>
        <v>0</v>
      </c>
      <c r="B64" s="24">
        <f>IF($C$4="Neattiecināmās izmaksas",IF('3a+c+n'!$Q64="N",'3a+c+n'!B64,0))</f>
        <v>0</v>
      </c>
      <c r="C64" s="24">
        <f>IF($C$4="Neattiecināmās izmaksas",IF('3a+c+n'!$Q64="N",'3a+c+n'!C64,0))</f>
        <v>0</v>
      </c>
      <c r="D64" s="24">
        <f>IF($C$4="Neattiecināmās izmaksas",IF('3a+c+n'!$Q64="N",'3a+c+n'!D64,0))</f>
        <v>0</v>
      </c>
      <c r="E64" s="47"/>
      <c r="F64" s="68"/>
      <c r="G64" s="121"/>
      <c r="H64" s="121">
        <f>IF($C$4="Neattiecināmās izmaksas",IF('3a+c+n'!$Q64="N",'3a+c+n'!H64,0))</f>
        <v>0</v>
      </c>
      <c r="I64" s="121"/>
      <c r="J64" s="121"/>
      <c r="K64" s="122">
        <f>IF($C$4="Neattiecināmās izmaksas",IF('3a+c+n'!$Q64="N",'3a+c+n'!K64,0))</f>
        <v>0</v>
      </c>
      <c r="L64" s="84">
        <f>IF($C$4="Neattiecināmās izmaksas",IF('3a+c+n'!$Q64="N",'3a+c+n'!L64,0))</f>
        <v>0</v>
      </c>
      <c r="M64" s="121">
        <f>IF($C$4="Neattiecināmās izmaksas",IF('3a+c+n'!$Q64="N",'3a+c+n'!M64,0))</f>
        <v>0</v>
      </c>
      <c r="N64" s="121">
        <f>IF($C$4="Neattiecināmās izmaksas",IF('3a+c+n'!$Q64="N",'3a+c+n'!N64,0))</f>
        <v>0</v>
      </c>
      <c r="O64" s="121">
        <f>IF($C$4="Neattiecināmās izmaksas",IF('3a+c+n'!$Q64="N",'3a+c+n'!O64,0))</f>
        <v>0</v>
      </c>
      <c r="P64" s="122">
        <f>IF($C$4="Neattiecināmās izmaksas",IF('3a+c+n'!$Q64="N",'3a+c+n'!P64,0))</f>
        <v>0</v>
      </c>
    </row>
    <row r="65" spans="1:16" x14ac:dyDescent="0.2">
      <c r="A65" s="53">
        <f>IF(P65=0,0,IF(COUNTBLANK(P65)=1,0,COUNTA($P$14:P65)))</f>
        <v>0</v>
      </c>
      <c r="B65" s="24">
        <f>IF($C$4="Neattiecināmās izmaksas",IF('3a+c+n'!$Q65="N",'3a+c+n'!B65,0))</f>
        <v>0</v>
      </c>
      <c r="C65" s="24">
        <f>IF($C$4="Neattiecināmās izmaksas",IF('3a+c+n'!$Q65="N",'3a+c+n'!C65,0))</f>
        <v>0</v>
      </c>
      <c r="D65" s="24">
        <f>IF($C$4="Neattiecināmās izmaksas",IF('3a+c+n'!$Q65="N",'3a+c+n'!D65,0))</f>
        <v>0</v>
      </c>
      <c r="E65" s="47"/>
      <c r="F65" s="68"/>
      <c r="G65" s="121"/>
      <c r="H65" s="121">
        <f>IF($C$4="Neattiecināmās izmaksas",IF('3a+c+n'!$Q65="N",'3a+c+n'!H65,0))</f>
        <v>0</v>
      </c>
      <c r="I65" s="121"/>
      <c r="J65" s="121"/>
      <c r="K65" s="122">
        <f>IF($C$4="Neattiecināmās izmaksas",IF('3a+c+n'!$Q65="N",'3a+c+n'!K65,0))</f>
        <v>0</v>
      </c>
      <c r="L65" s="84">
        <f>IF($C$4="Neattiecināmās izmaksas",IF('3a+c+n'!$Q65="N",'3a+c+n'!L65,0))</f>
        <v>0</v>
      </c>
      <c r="M65" s="121">
        <f>IF($C$4="Neattiecināmās izmaksas",IF('3a+c+n'!$Q65="N",'3a+c+n'!M65,0))</f>
        <v>0</v>
      </c>
      <c r="N65" s="121">
        <f>IF($C$4="Neattiecināmās izmaksas",IF('3a+c+n'!$Q65="N",'3a+c+n'!N65,0))</f>
        <v>0</v>
      </c>
      <c r="O65" s="121">
        <f>IF($C$4="Neattiecināmās izmaksas",IF('3a+c+n'!$Q65="N",'3a+c+n'!O65,0))</f>
        <v>0</v>
      </c>
      <c r="P65" s="122">
        <f>IF($C$4="Neattiecināmās izmaksas",IF('3a+c+n'!$Q65="N",'3a+c+n'!P65,0))</f>
        <v>0</v>
      </c>
    </row>
    <row r="66" spans="1:16" x14ac:dyDescent="0.2">
      <c r="A66" s="53">
        <f>IF(P66=0,0,IF(COUNTBLANK(P66)=1,0,COUNTA($P$14:P66)))</f>
        <v>0</v>
      </c>
      <c r="B66" s="24">
        <f>IF($C$4="Neattiecināmās izmaksas",IF('3a+c+n'!$Q66="N",'3a+c+n'!B66,0))</f>
        <v>0</v>
      </c>
      <c r="C66" s="24">
        <f>IF($C$4="Neattiecināmās izmaksas",IF('3a+c+n'!$Q66="N",'3a+c+n'!C66,0))</f>
        <v>0</v>
      </c>
      <c r="D66" s="24">
        <f>IF($C$4="Neattiecināmās izmaksas",IF('3a+c+n'!$Q66="N",'3a+c+n'!D66,0))</f>
        <v>0</v>
      </c>
      <c r="E66" s="47"/>
      <c r="F66" s="68"/>
      <c r="G66" s="121"/>
      <c r="H66" s="121">
        <f>IF($C$4="Neattiecināmās izmaksas",IF('3a+c+n'!$Q66="N",'3a+c+n'!H66,0))</f>
        <v>0</v>
      </c>
      <c r="I66" s="121"/>
      <c r="J66" s="121"/>
      <c r="K66" s="122">
        <f>IF($C$4="Neattiecināmās izmaksas",IF('3a+c+n'!$Q66="N",'3a+c+n'!K66,0))</f>
        <v>0</v>
      </c>
      <c r="L66" s="84">
        <f>IF($C$4="Neattiecināmās izmaksas",IF('3a+c+n'!$Q66="N",'3a+c+n'!L66,0))</f>
        <v>0</v>
      </c>
      <c r="M66" s="121">
        <f>IF($C$4="Neattiecināmās izmaksas",IF('3a+c+n'!$Q66="N",'3a+c+n'!M66,0))</f>
        <v>0</v>
      </c>
      <c r="N66" s="121">
        <f>IF($C$4="Neattiecināmās izmaksas",IF('3a+c+n'!$Q66="N",'3a+c+n'!N66,0))</f>
        <v>0</v>
      </c>
      <c r="O66" s="121">
        <f>IF($C$4="Neattiecināmās izmaksas",IF('3a+c+n'!$Q66="N",'3a+c+n'!O66,0))</f>
        <v>0</v>
      </c>
      <c r="P66" s="122">
        <f>IF($C$4="Neattiecināmās izmaksas",IF('3a+c+n'!$Q66="N",'3a+c+n'!P66,0))</f>
        <v>0</v>
      </c>
    </row>
    <row r="67" spans="1:16" x14ac:dyDescent="0.2">
      <c r="A67" s="53">
        <f>IF(P67=0,0,IF(COUNTBLANK(P67)=1,0,COUNTA($P$14:P67)))</f>
        <v>0</v>
      </c>
      <c r="B67" s="24">
        <f>IF($C$4="Neattiecināmās izmaksas",IF('3a+c+n'!$Q67="N",'3a+c+n'!B67,0))</f>
        <v>0</v>
      </c>
      <c r="C67" s="24">
        <f>IF($C$4="Neattiecināmās izmaksas",IF('3a+c+n'!$Q67="N",'3a+c+n'!C67,0))</f>
        <v>0</v>
      </c>
      <c r="D67" s="24">
        <f>IF($C$4="Neattiecināmās izmaksas",IF('3a+c+n'!$Q67="N",'3a+c+n'!D67,0))</f>
        <v>0</v>
      </c>
      <c r="E67" s="47"/>
      <c r="F67" s="68"/>
      <c r="G67" s="121"/>
      <c r="H67" s="121">
        <f>IF($C$4="Neattiecināmās izmaksas",IF('3a+c+n'!$Q67="N",'3a+c+n'!H67,0))</f>
        <v>0</v>
      </c>
      <c r="I67" s="121"/>
      <c r="J67" s="121"/>
      <c r="K67" s="122">
        <f>IF($C$4="Neattiecināmās izmaksas",IF('3a+c+n'!$Q67="N",'3a+c+n'!K67,0))</f>
        <v>0</v>
      </c>
      <c r="L67" s="84">
        <f>IF($C$4="Neattiecināmās izmaksas",IF('3a+c+n'!$Q67="N",'3a+c+n'!L67,0))</f>
        <v>0</v>
      </c>
      <c r="M67" s="121">
        <f>IF($C$4="Neattiecināmās izmaksas",IF('3a+c+n'!$Q67="N",'3a+c+n'!M67,0))</f>
        <v>0</v>
      </c>
      <c r="N67" s="121">
        <f>IF($C$4="Neattiecināmās izmaksas",IF('3a+c+n'!$Q67="N",'3a+c+n'!N67,0))</f>
        <v>0</v>
      </c>
      <c r="O67" s="121">
        <f>IF($C$4="Neattiecināmās izmaksas",IF('3a+c+n'!$Q67="N",'3a+c+n'!O67,0))</f>
        <v>0</v>
      </c>
      <c r="P67" s="122">
        <f>IF($C$4="Neattiecināmās izmaksas",IF('3a+c+n'!$Q67="N",'3a+c+n'!P67,0))</f>
        <v>0</v>
      </c>
    </row>
    <row r="68" spans="1:16" x14ac:dyDescent="0.2">
      <c r="A68" s="53">
        <f>IF(P68=0,0,IF(COUNTBLANK(P68)=1,0,COUNTA($P$14:P68)))</f>
        <v>0</v>
      </c>
      <c r="B68" s="24">
        <f>IF($C$4="Neattiecināmās izmaksas",IF('3a+c+n'!$Q68="N",'3a+c+n'!B68,0))</f>
        <v>0</v>
      </c>
      <c r="C68" s="24">
        <f>IF($C$4="Neattiecināmās izmaksas",IF('3a+c+n'!$Q68="N",'3a+c+n'!C68,0))</f>
        <v>0</v>
      </c>
      <c r="D68" s="24">
        <f>IF($C$4="Neattiecināmās izmaksas",IF('3a+c+n'!$Q68="N",'3a+c+n'!D68,0))</f>
        <v>0</v>
      </c>
      <c r="E68" s="47"/>
      <c r="F68" s="68"/>
      <c r="G68" s="121"/>
      <c r="H68" s="121">
        <f>IF($C$4="Neattiecināmās izmaksas",IF('3a+c+n'!$Q68="N",'3a+c+n'!H68,0))</f>
        <v>0</v>
      </c>
      <c r="I68" s="121"/>
      <c r="J68" s="121"/>
      <c r="K68" s="122">
        <f>IF($C$4="Neattiecināmās izmaksas",IF('3a+c+n'!$Q68="N",'3a+c+n'!K68,0))</f>
        <v>0</v>
      </c>
      <c r="L68" s="84">
        <f>IF($C$4="Neattiecināmās izmaksas",IF('3a+c+n'!$Q68="N",'3a+c+n'!L68,0))</f>
        <v>0</v>
      </c>
      <c r="M68" s="121">
        <f>IF($C$4="Neattiecināmās izmaksas",IF('3a+c+n'!$Q68="N",'3a+c+n'!M68,0))</f>
        <v>0</v>
      </c>
      <c r="N68" s="121">
        <f>IF($C$4="Neattiecināmās izmaksas",IF('3a+c+n'!$Q68="N",'3a+c+n'!N68,0))</f>
        <v>0</v>
      </c>
      <c r="O68" s="121">
        <f>IF($C$4="Neattiecināmās izmaksas",IF('3a+c+n'!$Q68="N",'3a+c+n'!O68,0))</f>
        <v>0</v>
      </c>
      <c r="P68" s="122">
        <f>IF($C$4="Neattiecināmās izmaksas",IF('3a+c+n'!$Q68="N",'3a+c+n'!P68,0))</f>
        <v>0</v>
      </c>
    </row>
    <row r="69" spans="1:16" x14ac:dyDescent="0.2">
      <c r="A69" s="53">
        <f>IF(P69=0,0,IF(COUNTBLANK(P69)=1,0,COUNTA($P$14:P69)))</f>
        <v>0</v>
      </c>
      <c r="B69" s="24">
        <f>IF($C$4="Neattiecināmās izmaksas",IF('3a+c+n'!$Q69="N",'3a+c+n'!B69,0))</f>
        <v>0</v>
      </c>
      <c r="C69" s="24">
        <f>IF($C$4="Neattiecināmās izmaksas",IF('3a+c+n'!$Q69="N",'3a+c+n'!C69,0))</f>
        <v>0</v>
      </c>
      <c r="D69" s="24">
        <f>IF($C$4="Neattiecināmās izmaksas",IF('3a+c+n'!$Q69="N",'3a+c+n'!D69,0))</f>
        <v>0</v>
      </c>
      <c r="E69" s="47"/>
      <c r="F69" s="68"/>
      <c r="G69" s="121"/>
      <c r="H69" s="121">
        <f>IF($C$4="Neattiecināmās izmaksas",IF('3a+c+n'!$Q69="N",'3a+c+n'!H69,0))</f>
        <v>0</v>
      </c>
      <c r="I69" s="121"/>
      <c r="J69" s="121"/>
      <c r="K69" s="122">
        <f>IF($C$4="Neattiecināmās izmaksas",IF('3a+c+n'!$Q69="N",'3a+c+n'!K69,0))</f>
        <v>0</v>
      </c>
      <c r="L69" s="84">
        <f>IF($C$4="Neattiecināmās izmaksas",IF('3a+c+n'!$Q69="N",'3a+c+n'!L69,0))</f>
        <v>0</v>
      </c>
      <c r="M69" s="121">
        <f>IF($C$4="Neattiecināmās izmaksas",IF('3a+c+n'!$Q69="N",'3a+c+n'!M69,0))</f>
        <v>0</v>
      </c>
      <c r="N69" s="121">
        <f>IF($C$4="Neattiecināmās izmaksas",IF('3a+c+n'!$Q69="N",'3a+c+n'!N69,0))</f>
        <v>0</v>
      </c>
      <c r="O69" s="121">
        <f>IF($C$4="Neattiecināmās izmaksas",IF('3a+c+n'!$Q69="N",'3a+c+n'!O69,0))</f>
        <v>0</v>
      </c>
      <c r="P69" s="122">
        <f>IF($C$4="Neattiecināmās izmaksas",IF('3a+c+n'!$Q69="N",'3a+c+n'!P69,0))</f>
        <v>0</v>
      </c>
    </row>
    <row r="70" spans="1:16" x14ac:dyDescent="0.2">
      <c r="A70" s="53">
        <f>IF(P70=0,0,IF(COUNTBLANK(P70)=1,0,COUNTA($P$14:P70)))</f>
        <v>0</v>
      </c>
      <c r="B70" s="24">
        <f>IF($C$4="Neattiecināmās izmaksas",IF('3a+c+n'!$Q70="N",'3a+c+n'!B70,0))</f>
        <v>0</v>
      </c>
      <c r="C70" s="24">
        <f>IF($C$4="Neattiecināmās izmaksas",IF('3a+c+n'!$Q70="N",'3a+c+n'!C70,0))</f>
        <v>0</v>
      </c>
      <c r="D70" s="24">
        <f>IF($C$4="Neattiecināmās izmaksas",IF('3a+c+n'!$Q70="N",'3a+c+n'!D70,0))</f>
        <v>0</v>
      </c>
      <c r="E70" s="47"/>
      <c r="F70" s="68"/>
      <c r="G70" s="121"/>
      <c r="H70" s="121">
        <f>IF($C$4="Neattiecināmās izmaksas",IF('3a+c+n'!$Q70="N",'3a+c+n'!H70,0))</f>
        <v>0</v>
      </c>
      <c r="I70" s="121"/>
      <c r="J70" s="121"/>
      <c r="K70" s="122">
        <f>IF($C$4="Neattiecināmās izmaksas",IF('3a+c+n'!$Q70="N",'3a+c+n'!K70,0))</f>
        <v>0</v>
      </c>
      <c r="L70" s="84">
        <f>IF($C$4="Neattiecināmās izmaksas",IF('3a+c+n'!$Q70="N",'3a+c+n'!L70,0))</f>
        <v>0</v>
      </c>
      <c r="M70" s="121">
        <f>IF($C$4="Neattiecināmās izmaksas",IF('3a+c+n'!$Q70="N",'3a+c+n'!M70,0))</f>
        <v>0</v>
      </c>
      <c r="N70" s="121">
        <f>IF($C$4="Neattiecināmās izmaksas",IF('3a+c+n'!$Q70="N",'3a+c+n'!N70,0))</f>
        <v>0</v>
      </c>
      <c r="O70" s="121">
        <f>IF($C$4="Neattiecināmās izmaksas",IF('3a+c+n'!$Q70="N",'3a+c+n'!O70,0))</f>
        <v>0</v>
      </c>
      <c r="P70" s="122">
        <f>IF($C$4="Neattiecināmās izmaksas",IF('3a+c+n'!$Q70="N",'3a+c+n'!P70,0))</f>
        <v>0</v>
      </c>
    </row>
    <row r="71" spans="1:16" x14ac:dyDescent="0.2">
      <c r="A71" s="53">
        <f>IF(P71=0,0,IF(COUNTBLANK(P71)=1,0,COUNTA($P$14:P71)))</f>
        <v>0</v>
      </c>
      <c r="B71" s="24">
        <f>IF($C$4="Neattiecināmās izmaksas",IF('3a+c+n'!$Q71="N",'3a+c+n'!B71,0))</f>
        <v>0</v>
      </c>
      <c r="C71" s="24">
        <f>IF($C$4="Neattiecināmās izmaksas",IF('3a+c+n'!$Q71="N",'3a+c+n'!C71,0))</f>
        <v>0</v>
      </c>
      <c r="D71" s="24">
        <f>IF($C$4="Neattiecināmās izmaksas",IF('3a+c+n'!$Q71="N",'3a+c+n'!D71,0))</f>
        <v>0</v>
      </c>
      <c r="E71" s="47"/>
      <c r="F71" s="68"/>
      <c r="G71" s="121"/>
      <c r="H71" s="121">
        <f>IF($C$4="Neattiecināmās izmaksas",IF('3a+c+n'!$Q71="N",'3a+c+n'!H71,0))</f>
        <v>0</v>
      </c>
      <c r="I71" s="121"/>
      <c r="J71" s="121"/>
      <c r="K71" s="122">
        <f>IF($C$4="Neattiecināmās izmaksas",IF('3a+c+n'!$Q71="N",'3a+c+n'!K71,0))</f>
        <v>0</v>
      </c>
      <c r="L71" s="84">
        <f>IF($C$4="Neattiecināmās izmaksas",IF('3a+c+n'!$Q71="N",'3a+c+n'!L71,0))</f>
        <v>0</v>
      </c>
      <c r="M71" s="121">
        <f>IF($C$4="Neattiecināmās izmaksas",IF('3a+c+n'!$Q71="N",'3a+c+n'!M71,0))</f>
        <v>0</v>
      </c>
      <c r="N71" s="121">
        <f>IF($C$4="Neattiecināmās izmaksas",IF('3a+c+n'!$Q71="N",'3a+c+n'!N71,0))</f>
        <v>0</v>
      </c>
      <c r="O71" s="121">
        <f>IF($C$4="Neattiecināmās izmaksas",IF('3a+c+n'!$Q71="N",'3a+c+n'!O71,0))</f>
        <v>0</v>
      </c>
      <c r="P71" s="122">
        <f>IF($C$4="Neattiecināmās izmaksas",IF('3a+c+n'!$Q71="N",'3a+c+n'!P71,0))</f>
        <v>0</v>
      </c>
    </row>
    <row r="72" spans="1:16" x14ac:dyDescent="0.2">
      <c r="A72" s="53">
        <f>IF(P72=0,0,IF(COUNTBLANK(P72)=1,0,COUNTA($P$14:P72)))</f>
        <v>0</v>
      </c>
      <c r="B72" s="24">
        <f>IF($C$4="Neattiecināmās izmaksas",IF('3a+c+n'!$Q72="N",'3a+c+n'!B72,0))</f>
        <v>0</v>
      </c>
      <c r="C72" s="24">
        <f>IF($C$4="Neattiecināmās izmaksas",IF('3a+c+n'!$Q72="N",'3a+c+n'!C72,0))</f>
        <v>0</v>
      </c>
      <c r="D72" s="24">
        <f>IF($C$4="Neattiecināmās izmaksas",IF('3a+c+n'!$Q72="N",'3a+c+n'!D72,0))</f>
        <v>0</v>
      </c>
      <c r="E72" s="47"/>
      <c r="F72" s="68"/>
      <c r="G72" s="121"/>
      <c r="H72" s="121">
        <f>IF($C$4="Neattiecināmās izmaksas",IF('3a+c+n'!$Q72="N",'3a+c+n'!H72,0))</f>
        <v>0</v>
      </c>
      <c r="I72" s="121"/>
      <c r="J72" s="121"/>
      <c r="K72" s="122">
        <f>IF($C$4="Neattiecināmās izmaksas",IF('3a+c+n'!$Q72="N",'3a+c+n'!K72,0))</f>
        <v>0</v>
      </c>
      <c r="L72" s="84">
        <f>IF($C$4="Neattiecināmās izmaksas",IF('3a+c+n'!$Q72="N",'3a+c+n'!L72,0))</f>
        <v>0</v>
      </c>
      <c r="M72" s="121">
        <f>IF($C$4="Neattiecināmās izmaksas",IF('3a+c+n'!$Q72="N",'3a+c+n'!M72,0))</f>
        <v>0</v>
      </c>
      <c r="N72" s="121">
        <f>IF($C$4="Neattiecināmās izmaksas",IF('3a+c+n'!$Q72="N",'3a+c+n'!N72,0))</f>
        <v>0</v>
      </c>
      <c r="O72" s="121">
        <f>IF($C$4="Neattiecināmās izmaksas",IF('3a+c+n'!$Q72="N",'3a+c+n'!O72,0))</f>
        <v>0</v>
      </c>
      <c r="P72" s="122">
        <f>IF($C$4="Neattiecināmās izmaksas",IF('3a+c+n'!$Q72="N",'3a+c+n'!P72,0))</f>
        <v>0</v>
      </c>
    </row>
    <row r="73" spans="1:16" x14ac:dyDescent="0.2">
      <c r="A73" s="53">
        <f>IF(P73=0,0,IF(COUNTBLANK(P73)=1,0,COUNTA($P$14:P73)))</f>
        <v>0</v>
      </c>
      <c r="B73" s="24">
        <f>IF($C$4="Neattiecināmās izmaksas",IF('3a+c+n'!$Q73="N",'3a+c+n'!B73,0))</f>
        <v>0</v>
      </c>
      <c r="C73" s="24">
        <f>IF($C$4="Neattiecināmās izmaksas",IF('3a+c+n'!$Q73="N",'3a+c+n'!C73,0))</f>
        <v>0</v>
      </c>
      <c r="D73" s="24">
        <f>IF($C$4="Neattiecināmās izmaksas",IF('3a+c+n'!$Q73="N",'3a+c+n'!D73,0))</f>
        <v>0</v>
      </c>
      <c r="E73" s="47"/>
      <c r="F73" s="68"/>
      <c r="G73" s="121"/>
      <c r="H73" s="121">
        <f>IF($C$4="Neattiecināmās izmaksas",IF('3a+c+n'!$Q73="N",'3a+c+n'!H73,0))</f>
        <v>0</v>
      </c>
      <c r="I73" s="121"/>
      <c r="J73" s="121"/>
      <c r="K73" s="122">
        <f>IF($C$4="Neattiecināmās izmaksas",IF('3a+c+n'!$Q73="N",'3a+c+n'!K73,0))</f>
        <v>0</v>
      </c>
      <c r="L73" s="84">
        <f>IF($C$4="Neattiecināmās izmaksas",IF('3a+c+n'!$Q73="N",'3a+c+n'!L73,0))</f>
        <v>0</v>
      </c>
      <c r="M73" s="121">
        <f>IF($C$4="Neattiecināmās izmaksas",IF('3a+c+n'!$Q73="N",'3a+c+n'!M73,0))</f>
        <v>0</v>
      </c>
      <c r="N73" s="121">
        <f>IF($C$4="Neattiecināmās izmaksas",IF('3a+c+n'!$Q73="N",'3a+c+n'!N73,0))</f>
        <v>0</v>
      </c>
      <c r="O73" s="121">
        <f>IF($C$4="Neattiecināmās izmaksas",IF('3a+c+n'!$Q73="N",'3a+c+n'!O73,0))</f>
        <v>0</v>
      </c>
      <c r="P73" s="122">
        <f>IF($C$4="Neattiecināmās izmaksas",IF('3a+c+n'!$Q73="N",'3a+c+n'!P73,0))</f>
        <v>0</v>
      </c>
    </row>
    <row r="74" spans="1:16" x14ac:dyDescent="0.2">
      <c r="A74" s="53">
        <f>IF(P74=0,0,IF(COUNTBLANK(P74)=1,0,COUNTA($P$14:P74)))</f>
        <v>0</v>
      </c>
      <c r="B74" s="24">
        <f>IF($C$4="Neattiecināmās izmaksas",IF('3a+c+n'!$Q74="N",'3a+c+n'!B74,0))</f>
        <v>0</v>
      </c>
      <c r="C74" s="24">
        <f>IF($C$4="Neattiecināmās izmaksas",IF('3a+c+n'!$Q74="N",'3a+c+n'!C74,0))</f>
        <v>0</v>
      </c>
      <c r="D74" s="24">
        <f>IF($C$4="Neattiecināmās izmaksas",IF('3a+c+n'!$Q74="N",'3a+c+n'!D74,0))</f>
        <v>0</v>
      </c>
      <c r="E74" s="47"/>
      <c r="F74" s="68"/>
      <c r="G74" s="121"/>
      <c r="H74" s="121">
        <f>IF($C$4="Neattiecināmās izmaksas",IF('3a+c+n'!$Q74="N",'3a+c+n'!H74,0))</f>
        <v>0</v>
      </c>
      <c r="I74" s="121"/>
      <c r="J74" s="121"/>
      <c r="K74" s="122">
        <f>IF($C$4="Neattiecināmās izmaksas",IF('3a+c+n'!$Q74="N",'3a+c+n'!K74,0))</f>
        <v>0</v>
      </c>
      <c r="L74" s="84">
        <f>IF($C$4="Neattiecināmās izmaksas",IF('3a+c+n'!$Q74="N",'3a+c+n'!L74,0))</f>
        <v>0</v>
      </c>
      <c r="M74" s="121">
        <f>IF($C$4="Neattiecināmās izmaksas",IF('3a+c+n'!$Q74="N",'3a+c+n'!M74,0))</f>
        <v>0</v>
      </c>
      <c r="N74" s="121">
        <f>IF($C$4="Neattiecināmās izmaksas",IF('3a+c+n'!$Q74="N",'3a+c+n'!N74,0))</f>
        <v>0</v>
      </c>
      <c r="O74" s="121">
        <f>IF($C$4="Neattiecināmās izmaksas",IF('3a+c+n'!$Q74="N",'3a+c+n'!O74,0))</f>
        <v>0</v>
      </c>
      <c r="P74" s="122">
        <f>IF($C$4="Neattiecināmās izmaksas",IF('3a+c+n'!$Q74="N",'3a+c+n'!P74,0))</f>
        <v>0</v>
      </c>
    </row>
    <row r="75" spans="1:16" x14ac:dyDescent="0.2">
      <c r="A75" s="53">
        <f>IF(P75=0,0,IF(COUNTBLANK(P75)=1,0,COUNTA($P$14:P75)))</f>
        <v>0</v>
      </c>
      <c r="B75" s="24">
        <f>IF($C$4="Neattiecināmās izmaksas",IF('3a+c+n'!$Q75="N",'3a+c+n'!B75,0))</f>
        <v>0</v>
      </c>
      <c r="C75" s="24">
        <f>IF($C$4="Neattiecināmās izmaksas",IF('3a+c+n'!$Q75="N",'3a+c+n'!C75,0))</f>
        <v>0</v>
      </c>
      <c r="D75" s="24">
        <f>IF($C$4="Neattiecināmās izmaksas",IF('3a+c+n'!$Q75="N",'3a+c+n'!D75,0))</f>
        <v>0</v>
      </c>
      <c r="E75" s="47"/>
      <c r="F75" s="68"/>
      <c r="G75" s="121"/>
      <c r="H75" s="121">
        <f>IF($C$4="Neattiecināmās izmaksas",IF('3a+c+n'!$Q75="N",'3a+c+n'!H75,0))</f>
        <v>0</v>
      </c>
      <c r="I75" s="121"/>
      <c r="J75" s="121"/>
      <c r="K75" s="122">
        <f>IF($C$4="Neattiecināmās izmaksas",IF('3a+c+n'!$Q75="N",'3a+c+n'!K75,0))</f>
        <v>0</v>
      </c>
      <c r="L75" s="84">
        <f>IF($C$4="Neattiecināmās izmaksas",IF('3a+c+n'!$Q75="N",'3a+c+n'!L75,0))</f>
        <v>0</v>
      </c>
      <c r="M75" s="121">
        <f>IF($C$4="Neattiecināmās izmaksas",IF('3a+c+n'!$Q75="N",'3a+c+n'!M75,0))</f>
        <v>0</v>
      </c>
      <c r="N75" s="121">
        <f>IF($C$4="Neattiecināmās izmaksas",IF('3a+c+n'!$Q75="N",'3a+c+n'!N75,0))</f>
        <v>0</v>
      </c>
      <c r="O75" s="121">
        <f>IF($C$4="Neattiecināmās izmaksas",IF('3a+c+n'!$Q75="N",'3a+c+n'!O75,0))</f>
        <v>0</v>
      </c>
      <c r="P75" s="122">
        <f>IF($C$4="Neattiecināmās izmaksas",IF('3a+c+n'!$Q75="N",'3a+c+n'!P75,0))</f>
        <v>0</v>
      </c>
    </row>
    <row r="76" spans="1:16" x14ac:dyDescent="0.2">
      <c r="A76" s="53">
        <f>IF(P76=0,0,IF(COUNTBLANK(P76)=1,0,COUNTA($P$14:P76)))</f>
        <v>0</v>
      </c>
      <c r="B76" s="24">
        <f>IF($C$4="Neattiecināmās izmaksas",IF('3a+c+n'!$Q76="N",'3a+c+n'!B76,0))</f>
        <v>0</v>
      </c>
      <c r="C76" s="24">
        <f>IF($C$4="Neattiecināmās izmaksas",IF('3a+c+n'!$Q76="N",'3a+c+n'!C76,0))</f>
        <v>0</v>
      </c>
      <c r="D76" s="24">
        <f>IF($C$4="Neattiecināmās izmaksas",IF('3a+c+n'!$Q76="N",'3a+c+n'!D76,0))</f>
        <v>0</v>
      </c>
      <c r="E76" s="47"/>
      <c r="F76" s="68"/>
      <c r="G76" s="121"/>
      <c r="H76" s="121">
        <f>IF($C$4="Neattiecināmās izmaksas",IF('3a+c+n'!$Q76="N",'3a+c+n'!H76,0))</f>
        <v>0</v>
      </c>
      <c r="I76" s="121"/>
      <c r="J76" s="121"/>
      <c r="K76" s="122">
        <f>IF($C$4="Neattiecināmās izmaksas",IF('3a+c+n'!$Q76="N",'3a+c+n'!K76,0))</f>
        <v>0</v>
      </c>
      <c r="L76" s="84">
        <f>IF($C$4="Neattiecināmās izmaksas",IF('3a+c+n'!$Q76="N",'3a+c+n'!L76,0))</f>
        <v>0</v>
      </c>
      <c r="M76" s="121">
        <f>IF($C$4="Neattiecināmās izmaksas",IF('3a+c+n'!$Q76="N",'3a+c+n'!M76,0))</f>
        <v>0</v>
      </c>
      <c r="N76" s="121">
        <f>IF($C$4="Neattiecināmās izmaksas",IF('3a+c+n'!$Q76="N",'3a+c+n'!N76,0))</f>
        <v>0</v>
      </c>
      <c r="O76" s="121">
        <f>IF($C$4="Neattiecināmās izmaksas",IF('3a+c+n'!$Q76="N",'3a+c+n'!O76,0))</f>
        <v>0</v>
      </c>
      <c r="P76" s="122">
        <f>IF($C$4="Neattiecināmās izmaksas",IF('3a+c+n'!$Q76="N",'3a+c+n'!P76,0))</f>
        <v>0</v>
      </c>
    </row>
    <row r="77" spans="1:16" x14ac:dyDescent="0.2">
      <c r="A77" s="53">
        <f>IF(P77=0,0,IF(COUNTBLANK(P77)=1,0,COUNTA($P$14:P77)))</f>
        <v>0</v>
      </c>
      <c r="B77" s="24">
        <f>IF($C$4="Neattiecināmās izmaksas",IF('3a+c+n'!$Q77="N",'3a+c+n'!B77,0))</f>
        <v>0</v>
      </c>
      <c r="C77" s="24">
        <f>IF($C$4="Neattiecināmās izmaksas",IF('3a+c+n'!$Q77="N",'3a+c+n'!C77,0))</f>
        <v>0</v>
      </c>
      <c r="D77" s="24">
        <f>IF($C$4="Neattiecināmās izmaksas",IF('3a+c+n'!$Q77="N",'3a+c+n'!D77,0))</f>
        <v>0</v>
      </c>
      <c r="E77" s="47"/>
      <c r="F77" s="68"/>
      <c r="G77" s="121"/>
      <c r="H77" s="121">
        <f>IF($C$4="Neattiecināmās izmaksas",IF('3a+c+n'!$Q77="N",'3a+c+n'!H77,0))</f>
        <v>0</v>
      </c>
      <c r="I77" s="121"/>
      <c r="J77" s="121"/>
      <c r="K77" s="122">
        <f>IF($C$4="Neattiecināmās izmaksas",IF('3a+c+n'!$Q77="N",'3a+c+n'!K77,0))</f>
        <v>0</v>
      </c>
      <c r="L77" s="84">
        <f>IF($C$4="Neattiecināmās izmaksas",IF('3a+c+n'!$Q77="N",'3a+c+n'!L77,0))</f>
        <v>0</v>
      </c>
      <c r="M77" s="121">
        <f>IF($C$4="Neattiecināmās izmaksas",IF('3a+c+n'!$Q77="N",'3a+c+n'!M77,0))</f>
        <v>0</v>
      </c>
      <c r="N77" s="121">
        <f>IF($C$4="Neattiecināmās izmaksas",IF('3a+c+n'!$Q77="N",'3a+c+n'!N77,0))</f>
        <v>0</v>
      </c>
      <c r="O77" s="121">
        <f>IF($C$4="Neattiecināmās izmaksas",IF('3a+c+n'!$Q77="N",'3a+c+n'!O77,0))</f>
        <v>0</v>
      </c>
      <c r="P77" s="122">
        <f>IF($C$4="Neattiecināmās izmaksas",IF('3a+c+n'!$Q77="N",'3a+c+n'!P77,0))</f>
        <v>0</v>
      </c>
    </row>
    <row r="78" spans="1:16" x14ac:dyDescent="0.2">
      <c r="A78" s="53">
        <f>IF(P78=0,0,IF(COUNTBLANK(P78)=1,0,COUNTA($P$14:P78)))</f>
        <v>0</v>
      </c>
      <c r="B78" s="24">
        <f>IF($C$4="Neattiecināmās izmaksas",IF('3a+c+n'!$Q78="N",'3a+c+n'!B78,0))</f>
        <v>0</v>
      </c>
      <c r="C78" s="24">
        <f>IF($C$4="Neattiecināmās izmaksas",IF('3a+c+n'!$Q78="N",'3a+c+n'!C78,0))</f>
        <v>0</v>
      </c>
      <c r="D78" s="24">
        <f>IF($C$4="Neattiecināmās izmaksas",IF('3a+c+n'!$Q78="N",'3a+c+n'!D78,0))</f>
        <v>0</v>
      </c>
      <c r="E78" s="47"/>
      <c r="F78" s="68"/>
      <c r="G78" s="121"/>
      <c r="H78" s="121">
        <f>IF($C$4="Neattiecināmās izmaksas",IF('3a+c+n'!$Q78="N",'3a+c+n'!H78,0))</f>
        <v>0</v>
      </c>
      <c r="I78" s="121"/>
      <c r="J78" s="121"/>
      <c r="K78" s="122">
        <f>IF($C$4="Neattiecināmās izmaksas",IF('3a+c+n'!$Q78="N",'3a+c+n'!K78,0))</f>
        <v>0</v>
      </c>
      <c r="L78" s="84">
        <f>IF($C$4="Neattiecināmās izmaksas",IF('3a+c+n'!$Q78="N",'3a+c+n'!L78,0))</f>
        <v>0</v>
      </c>
      <c r="M78" s="121">
        <f>IF($C$4="Neattiecināmās izmaksas",IF('3a+c+n'!$Q78="N",'3a+c+n'!M78,0))</f>
        <v>0</v>
      </c>
      <c r="N78" s="121">
        <f>IF($C$4="Neattiecināmās izmaksas",IF('3a+c+n'!$Q78="N",'3a+c+n'!N78,0))</f>
        <v>0</v>
      </c>
      <c r="O78" s="121">
        <f>IF($C$4="Neattiecināmās izmaksas",IF('3a+c+n'!$Q78="N",'3a+c+n'!O78,0))</f>
        <v>0</v>
      </c>
      <c r="P78" s="122">
        <f>IF($C$4="Neattiecināmās izmaksas",IF('3a+c+n'!$Q78="N",'3a+c+n'!P78,0))</f>
        <v>0</v>
      </c>
    </row>
    <row r="79" spans="1:16" x14ac:dyDescent="0.2">
      <c r="A79" s="53">
        <f>IF(P79=0,0,IF(COUNTBLANK(P79)=1,0,COUNTA($P$14:P79)))</f>
        <v>0</v>
      </c>
      <c r="B79" s="24">
        <f>IF($C$4="Neattiecināmās izmaksas",IF('3a+c+n'!$Q79="N",'3a+c+n'!B79,0))</f>
        <v>0</v>
      </c>
      <c r="C79" s="24">
        <f>IF($C$4="Neattiecināmās izmaksas",IF('3a+c+n'!$Q79="N",'3a+c+n'!C79,0))</f>
        <v>0</v>
      </c>
      <c r="D79" s="24">
        <f>IF($C$4="Neattiecināmās izmaksas",IF('3a+c+n'!$Q79="N",'3a+c+n'!D79,0))</f>
        <v>0</v>
      </c>
      <c r="E79" s="47"/>
      <c r="F79" s="68"/>
      <c r="G79" s="121"/>
      <c r="H79" s="121">
        <f>IF($C$4="Neattiecināmās izmaksas",IF('3a+c+n'!$Q79="N",'3a+c+n'!H79,0))</f>
        <v>0</v>
      </c>
      <c r="I79" s="121"/>
      <c r="J79" s="121"/>
      <c r="K79" s="122">
        <f>IF($C$4="Neattiecināmās izmaksas",IF('3a+c+n'!$Q79="N",'3a+c+n'!K79,0))</f>
        <v>0</v>
      </c>
      <c r="L79" s="84">
        <f>IF($C$4="Neattiecināmās izmaksas",IF('3a+c+n'!$Q79="N",'3a+c+n'!L79,0))</f>
        <v>0</v>
      </c>
      <c r="M79" s="121">
        <f>IF($C$4="Neattiecināmās izmaksas",IF('3a+c+n'!$Q79="N",'3a+c+n'!M79,0))</f>
        <v>0</v>
      </c>
      <c r="N79" s="121">
        <f>IF($C$4="Neattiecināmās izmaksas",IF('3a+c+n'!$Q79="N",'3a+c+n'!N79,0))</f>
        <v>0</v>
      </c>
      <c r="O79" s="121">
        <f>IF($C$4="Neattiecināmās izmaksas",IF('3a+c+n'!$Q79="N",'3a+c+n'!O79,0))</f>
        <v>0</v>
      </c>
      <c r="P79" s="122">
        <f>IF($C$4="Neattiecināmās izmaksas",IF('3a+c+n'!$Q79="N",'3a+c+n'!P79,0))</f>
        <v>0</v>
      </c>
    </row>
    <row r="80" spans="1:16" x14ac:dyDescent="0.2">
      <c r="A80" s="53">
        <f>IF(P80=0,0,IF(COUNTBLANK(P80)=1,0,COUNTA($P$14:P80)))</f>
        <v>0</v>
      </c>
      <c r="B80" s="24">
        <f>IF($C$4="Neattiecināmās izmaksas",IF('3a+c+n'!$Q80="N",'3a+c+n'!B80,0))</f>
        <v>0</v>
      </c>
      <c r="C80" s="24">
        <f>IF($C$4="Neattiecināmās izmaksas",IF('3a+c+n'!$Q80="N",'3a+c+n'!C80,0))</f>
        <v>0</v>
      </c>
      <c r="D80" s="24">
        <f>IF($C$4="Neattiecināmās izmaksas",IF('3a+c+n'!$Q80="N",'3a+c+n'!D80,0))</f>
        <v>0</v>
      </c>
      <c r="E80" s="47"/>
      <c r="F80" s="68"/>
      <c r="G80" s="121"/>
      <c r="H80" s="121">
        <f>IF($C$4="Neattiecināmās izmaksas",IF('3a+c+n'!$Q80="N",'3a+c+n'!H80,0))</f>
        <v>0</v>
      </c>
      <c r="I80" s="121"/>
      <c r="J80" s="121"/>
      <c r="K80" s="122">
        <f>IF($C$4="Neattiecināmās izmaksas",IF('3a+c+n'!$Q80="N",'3a+c+n'!K80,0))</f>
        <v>0</v>
      </c>
      <c r="L80" s="84">
        <f>IF($C$4="Neattiecināmās izmaksas",IF('3a+c+n'!$Q80="N",'3a+c+n'!L80,0))</f>
        <v>0</v>
      </c>
      <c r="M80" s="121">
        <f>IF($C$4="Neattiecināmās izmaksas",IF('3a+c+n'!$Q80="N",'3a+c+n'!M80,0))</f>
        <v>0</v>
      </c>
      <c r="N80" s="121">
        <f>IF($C$4="Neattiecināmās izmaksas",IF('3a+c+n'!$Q80="N",'3a+c+n'!N80,0))</f>
        <v>0</v>
      </c>
      <c r="O80" s="121">
        <f>IF($C$4="Neattiecināmās izmaksas",IF('3a+c+n'!$Q80="N",'3a+c+n'!O80,0))</f>
        <v>0</v>
      </c>
      <c r="P80" s="122">
        <f>IF($C$4="Neattiecināmās izmaksas",IF('3a+c+n'!$Q80="N",'3a+c+n'!P80,0))</f>
        <v>0</v>
      </c>
    </row>
    <row r="81" spans="1:16" x14ac:dyDescent="0.2">
      <c r="A81" s="53">
        <f>IF(P81=0,0,IF(COUNTBLANK(P81)=1,0,COUNTA($P$14:P81)))</f>
        <v>0</v>
      </c>
      <c r="B81" s="24">
        <f>IF($C$4="Neattiecināmās izmaksas",IF('3a+c+n'!$Q81="N",'3a+c+n'!B81,0))</f>
        <v>0</v>
      </c>
      <c r="C81" s="24">
        <f>IF($C$4="Neattiecināmās izmaksas",IF('3a+c+n'!$Q81="N",'3a+c+n'!C81,0))</f>
        <v>0</v>
      </c>
      <c r="D81" s="24">
        <f>IF($C$4="Neattiecināmās izmaksas",IF('3a+c+n'!$Q81="N",'3a+c+n'!D81,0))</f>
        <v>0</v>
      </c>
      <c r="E81" s="47"/>
      <c r="F81" s="68"/>
      <c r="G81" s="121"/>
      <c r="H81" s="121">
        <f>IF($C$4="Neattiecināmās izmaksas",IF('3a+c+n'!$Q81="N",'3a+c+n'!H81,0))</f>
        <v>0</v>
      </c>
      <c r="I81" s="121"/>
      <c r="J81" s="121"/>
      <c r="K81" s="122">
        <f>IF($C$4="Neattiecināmās izmaksas",IF('3a+c+n'!$Q81="N",'3a+c+n'!K81,0))</f>
        <v>0</v>
      </c>
      <c r="L81" s="84">
        <f>IF($C$4="Neattiecināmās izmaksas",IF('3a+c+n'!$Q81="N",'3a+c+n'!L81,0))</f>
        <v>0</v>
      </c>
      <c r="M81" s="121">
        <f>IF($C$4="Neattiecināmās izmaksas",IF('3a+c+n'!$Q81="N",'3a+c+n'!M81,0))</f>
        <v>0</v>
      </c>
      <c r="N81" s="121">
        <f>IF($C$4="Neattiecināmās izmaksas",IF('3a+c+n'!$Q81="N",'3a+c+n'!N81,0))</f>
        <v>0</v>
      </c>
      <c r="O81" s="121">
        <f>IF($C$4="Neattiecināmās izmaksas",IF('3a+c+n'!$Q81="N",'3a+c+n'!O81,0))</f>
        <v>0</v>
      </c>
      <c r="P81" s="122">
        <f>IF($C$4="Neattiecināmās izmaksas",IF('3a+c+n'!$Q81="N",'3a+c+n'!P81,0))</f>
        <v>0</v>
      </c>
    </row>
    <row r="82" spans="1:16" x14ac:dyDescent="0.2">
      <c r="A82" s="53">
        <f>IF(P82=0,0,IF(COUNTBLANK(P82)=1,0,COUNTA($P$14:P82)))</f>
        <v>0</v>
      </c>
      <c r="B82" s="24">
        <f>IF($C$4="Neattiecināmās izmaksas",IF('3a+c+n'!$Q82="N",'3a+c+n'!B82,0))</f>
        <v>0</v>
      </c>
      <c r="C82" s="24">
        <f>IF($C$4="Neattiecināmās izmaksas",IF('3a+c+n'!$Q82="N",'3a+c+n'!C82,0))</f>
        <v>0</v>
      </c>
      <c r="D82" s="24">
        <f>IF($C$4="Neattiecināmās izmaksas",IF('3a+c+n'!$Q82="N",'3a+c+n'!D82,0))</f>
        <v>0</v>
      </c>
      <c r="E82" s="47"/>
      <c r="F82" s="68"/>
      <c r="G82" s="121"/>
      <c r="H82" s="121">
        <f>IF($C$4="Neattiecināmās izmaksas",IF('3a+c+n'!$Q82="N",'3a+c+n'!H82,0))</f>
        <v>0</v>
      </c>
      <c r="I82" s="121"/>
      <c r="J82" s="121"/>
      <c r="K82" s="122">
        <f>IF($C$4="Neattiecināmās izmaksas",IF('3a+c+n'!$Q82="N",'3a+c+n'!K82,0))</f>
        <v>0</v>
      </c>
      <c r="L82" s="84">
        <f>IF($C$4="Neattiecināmās izmaksas",IF('3a+c+n'!$Q82="N",'3a+c+n'!L82,0))</f>
        <v>0</v>
      </c>
      <c r="M82" s="121">
        <f>IF($C$4="Neattiecināmās izmaksas",IF('3a+c+n'!$Q82="N",'3a+c+n'!M82,0))</f>
        <v>0</v>
      </c>
      <c r="N82" s="121">
        <f>IF($C$4="Neattiecināmās izmaksas",IF('3a+c+n'!$Q82="N",'3a+c+n'!N82,0))</f>
        <v>0</v>
      </c>
      <c r="O82" s="121">
        <f>IF($C$4="Neattiecināmās izmaksas",IF('3a+c+n'!$Q82="N",'3a+c+n'!O82,0))</f>
        <v>0</v>
      </c>
      <c r="P82" s="122">
        <f>IF($C$4="Neattiecināmās izmaksas",IF('3a+c+n'!$Q82="N",'3a+c+n'!P82,0))</f>
        <v>0</v>
      </c>
    </row>
    <row r="83" spans="1:16" x14ac:dyDescent="0.2">
      <c r="A83" s="53">
        <f>IF(P83=0,0,IF(COUNTBLANK(P83)=1,0,COUNTA($P$14:P83)))</f>
        <v>0</v>
      </c>
      <c r="B83" s="24">
        <f>IF($C$4="Neattiecināmās izmaksas",IF('3a+c+n'!$Q83="N",'3a+c+n'!B83,0))</f>
        <v>0</v>
      </c>
      <c r="C83" s="24">
        <f>IF($C$4="Neattiecināmās izmaksas",IF('3a+c+n'!$Q83="N",'3a+c+n'!C83,0))</f>
        <v>0</v>
      </c>
      <c r="D83" s="24">
        <f>IF($C$4="Neattiecināmās izmaksas",IF('3a+c+n'!$Q83="N",'3a+c+n'!D83,0))</f>
        <v>0</v>
      </c>
      <c r="E83" s="47"/>
      <c r="F83" s="68"/>
      <c r="G83" s="121"/>
      <c r="H83" s="121">
        <f>IF($C$4="Neattiecināmās izmaksas",IF('3a+c+n'!$Q83="N",'3a+c+n'!H83,0))</f>
        <v>0</v>
      </c>
      <c r="I83" s="121"/>
      <c r="J83" s="121"/>
      <c r="K83" s="122">
        <f>IF($C$4="Neattiecināmās izmaksas",IF('3a+c+n'!$Q83="N",'3a+c+n'!K83,0))</f>
        <v>0</v>
      </c>
      <c r="L83" s="84">
        <f>IF($C$4="Neattiecināmās izmaksas",IF('3a+c+n'!$Q83="N",'3a+c+n'!L83,0))</f>
        <v>0</v>
      </c>
      <c r="M83" s="121">
        <f>IF($C$4="Neattiecināmās izmaksas",IF('3a+c+n'!$Q83="N",'3a+c+n'!M83,0))</f>
        <v>0</v>
      </c>
      <c r="N83" s="121">
        <f>IF($C$4="Neattiecināmās izmaksas",IF('3a+c+n'!$Q83="N",'3a+c+n'!N83,0))</f>
        <v>0</v>
      </c>
      <c r="O83" s="121">
        <f>IF($C$4="Neattiecināmās izmaksas",IF('3a+c+n'!$Q83="N",'3a+c+n'!O83,0))</f>
        <v>0</v>
      </c>
      <c r="P83" s="122">
        <f>IF($C$4="Neattiecināmās izmaksas",IF('3a+c+n'!$Q83="N",'3a+c+n'!P83,0))</f>
        <v>0</v>
      </c>
    </row>
    <row r="84" spans="1:16" x14ac:dyDescent="0.2">
      <c r="A84" s="53">
        <f>IF(P84=0,0,IF(COUNTBLANK(P84)=1,0,COUNTA($P$14:P84)))</f>
        <v>0</v>
      </c>
      <c r="B84" s="24">
        <f>IF($C$4="Neattiecināmās izmaksas",IF('3a+c+n'!$Q84="N",'3a+c+n'!B84,0))</f>
        <v>0</v>
      </c>
      <c r="C84" s="24">
        <f>IF($C$4="Neattiecināmās izmaksas",IF('3a+c+n'!$Q84="N",'3a+c+n'!C84,0))</f>
        <v>0</v>
      </c>
      <c r="D84" s="24">
        <f>IF($C$4="Neattiecināmās izmaksas",IF('3a+c+n'!$Q84="N",'3a+c+n'!D84,0))</f>
        <v>0</v>
      </c>
      <c r="E84" s="47"/>
      <c r="F84" s="68"/>
      <c r="G84" s="121"/>
      <c r="H84" s="121">
        <f>IF($C$4="Neattiecināmās izmaksas",IF('3a+c+n'!$Q84="N",'3a+c+n'!H84,0))</f>
        <v>0</v>
      </c>
      <c r="I84" s="121"/>
      <c r="J84" s="121"/>
      <c r="K84" s="122">
        <f>IF($C$4="Neattiecināmās izmaksas",IF('3a+c+n'!$Q84="N",'3a+c+n'!K84,0))</f>
        <v>0</v>
      </c>
      <c r="L84" s="84">
        <f>IF($C$4="Neattiecināmās izmaksas",IF('3a+c+n'!$Q84="N",'3a+c+n'!L84,0))</f>
        <v>0</v>
      </c>
      <c r="M84" s="121">
        <f>IF($C$4="Neattiecināmās izmaksas",IF('3a+c+n'!$Q84="N",'3a+c+n'!M84,0))</f>
        <v>0</v>
      </c>
      <c r="N84" s="121">
        <f>IF($C$4="Neattiecināmās izmaksas",IF('3a+c+n'!$Q84="N",'3a+c+n'!N84,0))</f>
        <v>0</v>
      </c>
      <c r="O84" s="121">
        <f>IF($C$4="Neattiecināmās izmaksas",IF('3a+c+n'!$Q84="N",'3a+c+n'!O84,0))</f>
        <v>0</v>
      </c>
      <c r="P84" s="122">
        <f>IF($C$4="Neattiecināmās izmaksas",IF('3a+c+n'!$Q84="N",'3a+c+n'!P84,0))</f>
        <v>0</v>
      </c>
    </row>
    <row r="85" spans="1:16" x14ac:dyDescent="0.2">
      <c r="A85" s="53">
        <f>IF(P85=0,0,IF(COUNTBLANK(P85)=1,0,COUNTA($P$14:P85)))</f>
        <v>0</v>
      </c>
      <c r="B85" s="24">
        <f>IF($C$4="Neattiecināmās izmaksas",IF('3a+c+n'!$Q85="N",'3a+c+n'!B85,0))</f>
        <v>0</v>
      </c>
      <c r="C85" s="24">
        <f>IF($C$4="Neattiecināmās izmaksas",IF('3a+c+n'!$Q85="N",'3a+c+n'!C85,0))</f>
        <v>0</v>
      </c>
      <c r="D85" s="24">
        <f>IF($C$4="Neattiecināmās izmaksas",IF('3a+c+n'!$Q85="N",'3a+c+n'!D85,0))</f>
        <v>0</v>
      </c>
      <c r="E85" s="47"/>
      <c r="F85" s="68"/>
      <c r="G85" s="121"/>
      <c r="H85" s="121">
        <f>IF($C$4="Neattiecināmās izmaksas",IF('3a+c+n'!$Q85="N",'3a+c+n'!H85,0))</f>
        <v>0</v>
      </c>
      <c r="I85" s="121"/>
      <c r="J85" s="121"/>
      <c r="K85" s="122">
        <f>IF($C$4="Neattiecināmās izmaksas",IF('3a+c+n'!$Q85="N",'3a+c+n'!K85,0))</f>
        <v>0</v>
      </c>
      <c r="L85" s="84">
        <f>IF($C$4="Neattiecināmās izmaksas",IF('3a+c+n'!$Q85="N",'3a+c+n'!L85,0))</f>
        <v>0</v>
      </c>
      <c r="M85" s="121">
        <f>IF($C$4="Neattiecināmās izmaksas",IF('3a+c+n'!$Q85="N",'3a+c+n'!M85,0))</f>
        <v>0</v>
      </c>
      <c r="N85" s="121">
        <f>IF($C$4="Neattiecināmās izmaksas",IF('3a+c+n'!$Q85="N",'3a+c+n'!N85,0))</f>
        <v>0</v>
      </c>
      <c r="O85" s="121">
        <f>IF($C$4="Neattiecināmās izmaksas",IF('3a+c+n'!$Q85="N",'3a+c+n'!O85,0))</f>
        <v>0</v>
      </c>
      <c r="P85" s="122">
        <f>IF($C$4="Neattiecināmās izmaksas",IF('3a+c+n'!$Q85="N",'3a+c+n'!P85,0))</f>
        <v>0</v>
      </c>
    </row>
    <row r="86" spans="1:16" ht="10.8" thickBot="1" x14ac:dyDescent="0.25">
      <c r="A86" s="53">
        <f>IF(P86=0,0,IF(COUNTBLANK(P86)=1,0,COUNTA($P$14:P86)))</f>
        <v>0</v>
      </c>
      <c r="B86" s="24">
        <f>IF($C$4="Neattiecināmās izmaksas",IF('3a+c+n'!$Q86="N",'3a+c+n'!B86,0))</f>
        <v>0</v>
      </c>
      <c r="C86" s="24">
        <f>IF($C$4="Neattiecināmās izmaksas",IF('3a+c+n'!$Q86="N",'3a+c+n'!C86,0))</f>
        <v>0</v>
      </c>
      <c r="D86" s="24">
        <f>IF($C$4="Neattiecināmās izmaksas",IF('3a+c+n'!$Q86="N",'3a+c+n'!D86,0))</f>
        <v>0</v>
      </c>
      <c r="E86" s="47"/>
      <c r="F86" s="68"/>
      <c r="G86" s="121"/>
      <c r="H86" s="121">
        <f>IF($C$4="Neattiecināmās izmaksas",IF('3a+c+n'!$Q86="N",'3a+c+n'!H86,0))</f>
        <v>0</v>
      </c>
      <c r="I86" s="121"/>
      <c r="J86" s="121"/>
      <c r="K86" s="122">
        <f>IF($C$4="Neattiecināmās izmaksas",IF('3a+c+n'!$Q86="N",'3a+c+n'!K86,0))</f>
        <v>0</v>
      </c>
      <c r="L86" s="84">
        <f>IF($C$4="Neattiecināmās izmaksas",IF('3a+c+n'!$Q86="N",'3a+c+n'!L86,0))</f>
        <v>0</v>
      </c>
      <c r="M86" s="121">
        <f>IF($C$4="Neattiecināmās izmaksas",IF('3a+c+n'!$Q86="N",'3a+c+n'!M86,0))</f>
        <v>0</v>
      </c>
      <c r="N86" s="121">
        <f>IF($C$4="Neattiecināmās izmaksas",IF('3a+c+n'!$Q86="N",'3a+c+n'!N86,0))</f>
        <v>0</v>
      </c>
      <c r="O86" s="121">
        <f>IF($C$4="Neattiecināmās izmaksas",IF('3a+c+n'!$Q86="N",'3a+c+n'!O86,0))</f>
        <v>0</v>
      </c>
      <c r="P86" s="122">
        <f>IF($C$4="Neattiecināmās izmaksas",IF('3a+c+n'!$Q86="N",'3a+c+n'!P86,0))</f>
        <v>0</v>
      </c>
    </row>
    <row r="87" spans="1:16" ht="12" customHeight="1" thickBot="1" x14ac:dyDescent="0.25">
      <c r="A87" s="320" t="s">
        <v>62</v>
      </c>
      <c r="B87" s="321"/>
      <c r="C87" s="321"/>
      <c r="D87" s="321"/>
      <c r="E87" s="321"/>
      <c r="F87" s="321"/>
      <c r="G87" s="321"/>
      <c r="H87" s="321"/>
      <c r="I87" s="321"/>
      <c r="J87" s="321"/>
      <c r="K87" s="322"/>
      <c r="L87" s="135">
        <f>SUM(L14:L86)</f>
        <v>0</v>
      </c>
      <c r="M87" s="136">
        <f>SUM(M14:M86)</f>
        <v>0</v>
      </c>
      <c r="N87" s="136">
        <f>SUM(N14:N86)</f>
        <v>0</v>
      </c>
      <c r="O87" s="136">
        <f>SUM(O14:O86)</f>
        <v>0</v>
      </c>
      <c r="P87" s="137">
        <f>SUM(P14:P86)</f>
        <v>0</v>
      </c>
    </row>
    <row r="88" spans="1:16" x14ac:dyDescent="0.2">
      <c r="A88" s="16"/>
      <c r="B88" s="16"/>
      <c r="C88" s="16"/>
      <c r="D88" s="16"/>
      <c r="E88" s="16"/>
      <c r="F88" s="16"/>
      <c r="G88" s="16"/>
      <c r="H88" s="16"/>
      <c r="I88" s="16"/>
      <c r="J88" s="16"/>
      <c r="K88" s="16"/>
      <c r="L88" s="16"/>
      <c r="M88" s="16"/>
      <c r="N88" s="16"/>
      <c r="O88" s="16"/>
      <c r="P88" s="16"/>
    </row>
    <row r="89" spans="1:16" x14ac:dyDescent="0.2">
      <c r="A89" s="16"/>
      <c r="B89" s="16"/>
      <c r="C89" s="16"/>
      <c r="D89" s="16"/>
      <c r="E89" s="16"/>
      <c r="F89" s="16"/>
      <c r="G89" s="16"/>
      <c r="H89" s="16"/>
      <c r="I89" s="16"/>
      <c r="J89" s="16"/>
      <c r="K89" s="16"/>
      <c r="L89" s="16"/>
      <c r="M89" s="16"/>
      <c r="N89" s="16"/>
      <c r="O89" s="16"/>
      <c r="P89" s="16"/>
    </row>
    <row r="90" spans="1:16" x14ac:dyDescent="0.2">
      <c r="A90" s="1" t="s">
        <v>14</v>
      </c>
      <c r="B90" s="16"/>
      <c r="C90" s="323" t="str">
        <f>'Kops n'!C35:H35</f>
        <v>Gundega Ābelīte 03.06.2024</v>
      </c>
      <c r="D90" s="323"/>
      <c r="E90" s="323"/>
      <c r="F90" s="323"/>
      <c r="G90" s="323"/>
      <c r="H90" s="323"/>
      <c r="I90" s="16"/>
      <c r="J90" s="16"/>
      <c r="K90" s="16"/>
      <c r="L90" s="16"/>
      <c r="M90" s="16"/>
      <c r="N90" s="16"/>
      <c r="O90" s="16"/>
      <c r="P90" s="16"/>
    </row>
    <row r="91" spans="1:16" x14ac:dyDescent="0.2">
      <c r="A91" s="16"/>
      <c r="B91" s="16"/>
      <c r="C91" s="249" t="s">
        <v>15</v>
      </c>
      <c r="D91" s="249"/>
      <c r="E91" s="249"/>
      <c r="F91" s="249"/>
      <c r="G91" s="249"/>
      <c r="H91" s="249"/>
      <c r="I91" s="16"/>
      <c r="J91" s="16"/>
      <c r="K91" s="16"/>
      <c r="L91" s="16"/>
      <c r="M91" s="16"/>
      <c r="N91" s="16"/>
      <c r="O91" s="16"/>
      <c r="P91" s="16"/>
    </row>
    <row r="92" spans="1:16" x14ac:dyDescent="0.2">
      <c r="A92" s="16"/>
      <c r="B92" s="16"/>
      <c r="C92" s="16"/>
      <c r="D92" s="16"/>
      <c r="E92" s="16"/>
      <c r="F92" s="16"/>
      <c r="G92" s="16"/>
      <c r="H92" s="16"/>
      <c r="I92" s="16"/>
      <c r="J92" s="16"/>
      <c r="K92" s="16"/>
      <c r="L92" s="16"/>
      <c r="M92" s="16"/>
      <c r="N92" s="16"/>
      <c r="O92" s="16"/>
      <c r="P92" s="16"/>
    </row>
    <row r="93" spans="1:16" x14ac:dyDescent="0.2">
      <c r="A93" s="268" t="str">
        <f>'Kops n'!A38:D38</f>
        <v>Tāme sastādīta 2024. gada 3. jūnijā</v>
      </c>
      <c r="B93" s="269"/>
      <c r="C93" s="269"/>
      <c r="D93" s="269"/>
      <c r="E93" s="16"/>
      <c r="F93" s="16"/>
      <c r="G93" s="16"/>
      <c r="H93" s="16"/>
      <c r="I93" s="16"/>
      <c r="J93" s="16"/>
      <c r="K93" s="16"/>
      <c r="L93" s="16"/>
      <c r="M93" s="16"/>
      <c r="N93" s="16"/>
      <c r="O93" s="16"/>
      <c r="P93" s="16"/>
    </row>
    <row r="94" spans="1:16" x14ac:dyDescent="0.2">
      <c r="A94" s="16"/>
      <c r="B94" s="16"/>
      <c r="C94" s="16"/>
      <c r="D94" s="16"/>
      <c r="E94" s="16"/>
      <c r="F94" s="16"/>
      <c r="G94" s="16"/>
      <c r="H94" s="16"/>
      <c r="I94" s="16"/>
      <c r="J94" s="16"/>
      <c r="K94" s="16"/>
      <c r="L94" s="16"/>
      <c r="M94" s="16"/>
      <c r="N94" s="16"/>
      <c r="O94" s="16"/>
      <c r="P94" s="16"/>
    </row>
    <row r="95" spans="1:16" x14ac:dyDescent="0.2">
      <c r="A95" s="1" t="s">
        <v>41</v>
      </c>
      <c r="B95" s="16"/>
      <c r="C95" s="323" t="str">
        <f>'Kops n'!C40:H40</f>
        <v>Gundega Ābelīte 03.06.2024</v>
      </c>
      <c r="D95" s="323"/>
      <c r="E95" s="323"/>
      <c r="F95" s="323"/>
      <c r="G95" s="323"/>
      <c r="H95" s="323"/>
      <c r="I95" s="16"/>
      <c r="J95" s="16"/>
      <c r="K95" s="16"/>
      <c r="L95" s="16"/>
      <c r="M95" s="16"/>
      <c r="N95" s="16"/>
      <c r="O95" s="16"/>
      <c r="P95" s="16"/>
    </row>
    <row r="96" spans="1:16" x14ac:dyDescent="0.2">
      <c r="A96" s="16"/>
      <c r="B96" s="16"/>
      <c r="C96" s="249" t="s">
        <v>15</v>
      </c>
      <c r="D96" s="249"/>
      <c r="E96" s="249"/>
      <c r="F96" s="249"/>
      <c r="G96" s="249"/>
      <c r="H96" s="249"/>
      <c r="I96" s="16"/>
      <c r="J96" s="16"/>
      <c r="K96" s="16"/>
      <c r="L96" s="16"/>
      <c r="M96" s="16"/>
      <c r="N96" s="16"/>
      <c r="O96" s="16"/>
      <c r="P96" s="16"/>
    </row>
    <row r="97" spans="1:16" x14ac:dyDescent="0.2">
      <c r="A97" s="16"/>
      <c r="B97" s="16"/>
      <c r="C97" s="16"/>
      <c r="D97" s="16"/>
      <c r="E97" s="16"/>
      <c r="F97" s="16"/>
      <c r="G97" s="16"/>
      <c r="H97" s="16"/>
      <c r="I97" s="16"/>
      <c r="J97" s="16"/>
      <c r="K97" s="16"/>
      <c r="L97" s="16"/>
      <c r="M97" s="16"/>
      <c r="N97" s="16"/>
      <c r="O97" s="16"/>
      <c r="P97" s="16"/>
    </row>
    <row r="98" spans="1:16" x14ac:dyDescent="0.2">
      <c r="A98" s="80" t="s">
        <v>16</v>
      </c>
      <c r="B98" s="43"/>
      <c r="C98" s="87" t="str">
        <f>'Kops n'!C43</f>
        <v>1-00180</v>
      </c>
      <c r="D98" s="43"/>
      <c r="E98" s="16"/>
      <c r="F98" s="16"/>
      <c r="G98" s="16"/>
      <c r="H98" s="16"/>
      <c r="I98" s="16"/>
      <c r="J98" s="16"/>
      <c r="K98" s="16"/>
      <c r="L98" s="16"/>
      <c r="M98" s="16"/>
      <c r="N98" s="16"/>
      <c r="O98" s="16"/>
      <c r="P98" s="16"/>
    </row>
    <row r="99" spans="1:16" x14ac:dyDescent="0.2">
      <c r="A99" s="16"/>
      <c r="B99" s="16"/>
      <c r="C99" s="16"/>
      <c r="D99" s="16"/>
      <c r="E99" s="16"/>
      <c r="F99" s="16"/>
      <c r="G99" s="16"/>
      <c r="H99" s="16"/>
      <c r="I99" s="16"/>
      <c r="J99" s="16"/>
      <c r="K99" s="16"/>
      <c r="L99" s="16"/>
      <c r="M99" s="16"/>
      <c r="N99" s="16"/>
      <c r="O99" s="16"/>
      <c r="P99" s="16"/>
    </row>
  </sheetData>
  <mergeCells count="23">
    <mergeCell ref="C2:I2"/>
    <mergeCell ref="C3:I3"/>
    <mergeCell ref="C4:I4"/>
    <mergeCell ref="D5:L5"/>
    <mergeCell ref="D6:L6"/>
    <mergeCell ref="D8:L8"/>
    <mergeCell ref="A9:F9"/>
    <mergeCell ref="J9:M9"/>
    <mergeCell ref="N9:O9"/>
    <mergeCell ref="D7:L7"/>
    <mergeCell ref="C96:H96"/>
    <mergeCell ref="L12:P12"/>
    <mergeCell ref="A87:K87"/>
    <mergeCell ref="C90:H90"/>
    <mergeCell ref="C91:H91"/>
    <mergeCell ref="A93:D93"/>
    <mergeCell ref="C95:H95"/>
    <mergeCell ref="A12:A13"/>
    <mergeCell ref="B12:B13"/>
    <mergeCell ref="C12:C13"/>
    <mergeCell ref="D12:D13"/>
    <mergeCell ref="E12:E13"/>
    <mergeCell ref="F12:K12"/>
  </mergeCells>
  <conditionalFormatting sqref="A87:K87">
    <cfRule type="containsText" dxfId="231" priority="3" operator="containsText" text="Tiešās izmaksas kopā, t. sk. darba devēja sociālais nodoklis __.__% ">
      <formula>NOT(ISERROR(SEARCH("Tiešās izmaksas kopā, t. sk. darba devēja sociālais nodoklis __.__% ",A87)))</formula>
    </cfRule>
  </conditionalFormatting>
  <conditionalFormatting sqref="A14:P86">
    <cfRule type="cellIs" dxfId="230" priority="1" operator="equal">
      <formula>0</formula>
    </cfRule>
  </conditionalFormatting>
  <conditionalFormatting sqref="C2:I2 D5:L8 N9:O9 L87:P87 C90:H90 C95:H95 C98">
    <cfRule type="cellIs" dxfId="229"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Q42"/>
  <sheetViews>
    <sheetView workbookViewId="0">
      <selection activeCell="A15" sqref="A15:A29"/>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4</v>
      </c>
      <c r="E1" s="22"/>
      <c r="F1" s="22"/>
      <c r="G1" s="22"/>
      <c r="H1" s="22"/>
      <c r="I1" s="22"/>
      <c r="J1" s="22"/>
      <c r="N1" s="26"/>
      <c r="O1" s="27"/>
      <c r="P1" s="28"/>
    </row>
    <row r="2" spans="1:17" x14ac:dyDescent="0.2">
      <c r="A2" s="29"/>
      <c r="B2" s="29"/>
      <c r="C2" s="335" t="s">
        <v>341</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340</v>
      </c>
      <c r="B9" s="332"/>
      <c r="C9" s="332"/>
      <c r="D9" s="332"/>
      <c r="E9" s="332"/>
      <c r="F9" s="332"/>
      <c r="G9" s="31"/>
      <c r="H9" s="31"/>
      <c r="I9" s="31"/>
      <c r="J9" s="333" t="s">
        <v>45</v>
      </c>
      <c r="K9" s="333"/>
      <c r="L9" s="333"/>
      <c r="M9" s="333"/>
      <c r="N9" s="334">
        <f>P30</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2"/>
      <c r="B14" s="23"/>
      <c r="C14" s="161" t="s">
        <v>87</v>
      </c>
      <c r="D14" s="23"/>
      <c r="E14" s="46"/>
      <c r="F14" s="73"/>
      <c r="G14" s="151"/>
      <c r="H14" s="111">
        <f>F14*G14</f>
        <v>0</v>
      </c>
      <c r="I14" s="151"/>
      <c r="J14" s="151"/>
      <c r="K14" s="116">
        <f>SUM(H14:J14)</f>
        <v>0</v>
      </c>
      <c r="L14" s="73">
        <f>E14*F14</f>
        <v>0</v>
      </c>
      <c r="M14" s="111">
        <f>H14*E14</f>
        <v>0</v>
      </c>
      <c r="N14" s="111">
        <f>I14*E14</f>
        <v>0</v>
      </c>
      <c r="O14" s="111">
        <f>J14*E14</f>
        <v>0</v>
      </c>
      <c r="P14" s="112">
        <f>SUM(M14:O14)</f>
        <v>0</v>
      </c>
      <c r="Q14" s="59"/>
    </row>
    <row r="15" spans="1:17" ht="20.399999999999999" x14ac:dyDescent="0.2">
      <c r="A15" s="36">
        <v>1</v>
      </c>
      <c r="B15" s="24" t="s">
        <v>88</v>
      </c>
      <c r="C15" s="162" t="s">
        <v>89</v>
      </c>
      <c r="D15" s="163" t="s">
        <v>66</v>
      </c>
      <c r="E15" s="232">
        <v>319</v>
      </c>
      <c r="F15" s="164"/>
      <c r="G15" s="165"/>
      <c r="H15" s="113">
        <f>F15*G15</f>
        <v>0</v>
      </c>
      <c r="I15" s="227"/>
      <c r="J15" s="171"/>
      <c r="K15" s="117">
        <f t="shared" ref="K15:K29" si="0">SUM(H15:J15)</f>
        <v>0</v>
      </c>
      <c r="L15" s="41">
        <f t="shared" ref="L15:L29" si="1">E15*F15</f>
        <v>0</v>
      </c>
      <c r="M15" s="113">
        <f t="shared" ref="M15:M29" si="2">H15*E15</f>
        <v>0</v>
      </c>
      <c r="N15" s="113">
        <f t="shared" ref="N15:N29" si="3">I15*E15</f>
        <v>0</v>
      </c>
      <c r="O15" s="113">
        <f t="shared" ref="O15:O29" si="4">J15*E15</f>
        <v>0</v>
      </c>
      <c r="P15" s="114">
        <f t="shared" ref="P15:P29" si="5">SUM(M15:O15)</f>
        <v>0</v>
      </c>
      <c r="Q15" s="64" t="s">
        <v>46</v>
      </c>
    </row>
    <row r="16" spans="1:17" ht="40.799999999999997" x14ac:dyDescent="0.2">
      <c r="A16" s="36">
        <v>2</v>
      </c>
      <c r="B16" s="24" t="s">
        <v>88</v>
      </c>
      <c r="C16" s="162" t="s">
        <v>90</v>
      </c>
      <c r="D16" s="163" t="s">
        <v>91</v>
      </c>
      <c r="E16" s="241">
        <v>7</v>
      </c>
      <c r="F16" s="166"/>
      <c r="G16" s="165"/>
      <c r="H16" s="113">
        <f t="shared" ref="H16:H29" si="6">F16*G16</f>
        <v>0</v>
      </c>
      <c r="I16" s="165"/>
      <c r="J16" s="165"/>
      <c r="K16" s="117">
        <f t="shared" si="0"/>
        <v>0</v>
      </c>
      <c r="L16" s="41">
        <f t="shared" si="1"/>
        <v>0</v>
      </c>
      <c r="M16" s="113">
        <f t="shared" si="2"/>
        <v>0</v>
      </c>
      <c r="N16" s="113">
        <f t="shared" si="3"/>
        <v>0</v>
      </c>
      <c r="O16" s="113">
        <f t="shared" si="4"/>
        <v>0</v>
      </c>
      <c r="P16" s="114">
        <f t="shared" si="5"/>
        <v>0</v>
      </c>
      <c r="Q16" s="64" t="s">
        <v>46</v>
      </c>
    </row>
    <row r="17" spans="1:17" ht="40.799999999999997" x14ac:dyDescent="0.2">
      <c r="A17" s="36">
        <v>3</v>
      </c>
      <c r="B17" s="24" t="s">
        <v>88</v>
      </c>
      <c r="C17" s="162" t="s">
        <v>92</v>
      </c>
      <c r="D17" s="163" t="s">
        <v>91</v>
      </c>
      <c r="E17" s="241">
        <v>3</v>
      </c>
      <c r="F17" s="166"/>
      <c r="G17" s="165"/>
      <c r="H17" s="113">
        <f t="shared" si="6"/>
        <v>0</v>
      </c>
      <c r="I17" s="165"/>
      <c r="J17" s="165"/>
      <c r="K17" s="117">
        <f t="shared" si="0"/>
        <v>0</v>
      </c>
      <c r="L17" s="41">
        <f t="shared" si="1"/>
        <v>0</v>
      </c>
      <c r="M17" s="113">
        <f t="shared" si="2"/>
        <v>0</v>
      </c>
      <c r="N17" s="113">
        <f t="shared" si="3"/>
        <v>0</v>
      </c>
      <c r="O17" s="113">
        <f t="shared" si="4"/>
        <v>0</v>
      </c>
      <c r="P17" s="114">
        <f t="shared" si="5"/>
        <v>0</v>
      </c>
      <c r="Q17" s="64" t="s">
        <v>46</v>
      </c>
    </row>
    <row r="18" spans="1:17" ht="40.799999999999997" x14ac:dyDescent="0.2">
      <c r="A18" s="36">
        <v>4</v>
      </c>
      <c r="B18" s="24" t="s">
        <v>88</v>
      </c>
      <c r="C18" s="162" t="s">
        <v>93</v>
      </c>
      <c r="D18" s="19" t="s">
        <v>91</v>
      </c>
      <c r="E18" s="241">
        <v>3</v>
      </c>
      <c r="F18" s="166"/>
      <c r="G18" s="165"/>
      <c r="H18" s="113">
        <f t="shared" si="6"/>
        <v>0</v>
      </c>
      <c r="I18" s="165"/>
      <c r="J18" s="165"/>
      <c r="K18" s="117">
        <f t="shared" si="0"/>
        <v>0</v>
      </c>
      <c r="L18" s="41">
        <f t="shared" si="1"/>
        <v>0</v>
      </c>
      <c r="M18" s="113">
        <f t="shared" si="2"/>
        <v>0</v>
      </c>
      <c r="N18" s="113">
        <f t="shared" si="3"/>
        <v>0</v>
      </c>
      <c r="O18" s="113">
        <f t="shared" si="4"/>
        <v>0</v>
      </c>
      <c r="P18" s="114">
        <f t="shared" si="5"/>
        <v>0</v>
      </c>
      <c r="Q18" s="64" t="s">
        <v>46</v>
      </c>
    </row>
    <row r="19" spans="1:17" ht="40.799999999999997" x14ac:dyDescent="0.2">
      <c r="A19" s="36">
        <v>5</v>
      </c>
      <c r="B19" s="24" t="s">
        <v>88</v>
      </c>
      <c r="C19" s="162" t="s">
        <v>94</v>
      </c>
      <c r="D19" s="163" t="s">
        <v>91</v>
      </c>
      <c r="E19" s="241">
        <v>1</v>
      </c>
      <c r="F19" s="166"/>
      <c r="G19" s="165"/>
      <c r="H19" s="113">
        <f t="shared" si="6"/>
        <v>0</v>
      </c>
      <c r="I19" s="165"/>
      <c r="J19" s="165"/>
      <c r="K19" s="117">
        <f t="shared" si="0"/>
        <v>0</v>
      </c>
      <c r="L19" s="41">
        <f t="shared" si="1"/>
        <v>0</v>
      </c>
      <c r="M19" s="113">
        <f t="shared" si="2"/>
        <v>0</v>
      </c>
      <c r="N19" s="113">
        <f t="shared" si="3"/>
        <v>0</v>
      </c>
      <c r="O19" s="113">
        <f t="shared" si="4"/>
        <v>0</v>
      </c>
      <c r="P19" s="114">
        <f t="shared" si="5"/>
        <v>0</v>
      </c>
      <c r="Q19" s="64" t="s">
        <v>46</v>
      </c>
    </row>
    <row r="20" spans="1:17" ht="30.6" x14ac:dyDescent="0.2">
      <c r="A20" s="36">
        <v>6</v>
      </c>
      <c r="B20" s="24" t="s">
        <v>88</v>
      </c>
      <c r="C20" s="167" t="s">
        <v>347</v>
      </c>
      <c r="D20" s="163" t="s">
        <v>91</v>
      </c>
      <c r="E20" s="241">
        <v>50</v>
      </c>
      <c r="F20" s="166"/>
      <c r="G20" s="165"/>
      <c r="H20" s="113">
        <f t="shared" si="6"/>
        <v>0</v>
      </c>
      <c r="I20" s="165"/>
      <c r="J20" s="165"/>
      <c r="K20" s="117">
        <f t="shared" si="0"/>
        <v>0</v>
      </c>
      <c r="L20" s="41">
        <f t="shared" si="1"/>
        <v>0</v>
      </c>
      <c r="M20" s="113">
        <f t="shared" si="2"/>
        <v>0</v>
      </c>
      <c r="N20" s="113">
        <f t="shared" si="3"/>
        <v>0</v>
      </c>
      <c r="O20" s="113">
        <f t="shared" si="4"/>
        <v>0</v>
      </c>
      <c r="P20" s="114">
        <f t="shared" si="5"/>
        <v>0</v>
      </c>
      <c r="Q20" s="64" t="s">
        <v>46</v>
      </c>
    </row>
    <row r="21" spans="1:17" x14ac:dyDescent="0.2">
      <c r="A21" s="36">
        <v>7</v>
      </c>
      <c r="B21" s="74"/>
      <c r="C21" s="168" t="s">
        <v>95</v>
      </c>
      <c r="D21" s="24"/>
      <c r="E21" s="47"/>
      <c r="F21" s="41"/>
      <c r="G21" s="152"/>
      <c r="H21" s="113">
        <f t="shared" si="6"/>
        <v>0</v>
      </c>
      <c r="I21" s="152"/>
      <c r="J21" s="152"/>
      <c r="K21" s="117">
        <f t="shared" si="0"/>
        <v>0</v>
      </c>
      <c r="L21" s="41">
        <f t="shared" si="1"/>
        <v>0</v>
      </c>
      <c r="M21" s="113">
        <f t="shared" si="2"/>
        <v>0</v>
      </c>
      <c r="N21" s="113">
        <f t="shared" si="3"/>
        <v>0</v>
      </c>
      <c r="O21" s="113">
        <f t="shared" si="4"/>
        <v>0</v>
      </c>
      <c r="P21" s="114">
        <f t="shared" si="5"/>
        <v>0</v>
      </c>
      <c r="Q21" s="64"/>
    </row>
    <row r="22" spans="1:17" ht="20.399999999999999" x14ac:dyDescent="0.2">
      <c r="A22" s="36">
        <v>8</v>
      </c>
      <c r="B22" s="24" t="s">
        <v>88</v>
      </c>
      <c r="C22" s="162" t="s">
        <v>96</v>
      </c>
      <c r="D22" s="163" t="s">
        <v>66</v>
      </c>
      <c r="E22" s="242">
        <v>5.8</v>
      </c>
      <c r="F22" s="166"/>
      <c r="G22" s="165"/>
      <c r="H22" s="113">
        <f t="shared" si="6"/>
        <v>0</v>
      </c>
      <c r="I22" s="165"/>
      <c r="J22" s="165"/>
      <c r="K22" s="117">
        <f t="shared" si="0"/>
        <v>0</v>
      </c>
      <c r="L22" s="41">
        <f t="shared" si="1"/>
        <v>0</v>
      </c>
      <c r="M22" s="113">
        <f t="shared" si="2"/>
        <v>0</v>
      </c>
      <c r="N22" s="113">
        <f t="shared" si="3"/>
        <v>0</v>
      </c>
      <c r="O22" s="113">
        <f t="shared" si="4"/>
        <v>0</v>
      </c>
      <c r="P22" s="114">
        <f t="shared" si="5"/>
        <v>0</v>
      </c>
      <c r="Q22" s="64" t="s">
        <v>46</v>
      </c>
    </row>
    <row r="23" spans="1:17" x14ac:dyDescent="0.2">
      <c r="A23" s="36">
        <v>9</v>
      </c>
      <c r="B23" s="74"/>
      <c r="C23" s="168" t="s">
        <v>97</v>
      </c>
      <c r="D23" s="24"/>
      <c r="E23" s="47"/>
      <c r="F23" s="41"/>
      <c r="G23" s="152"/>
      <c r="H23" s="113">
        <f t="shared" si="6"/>
        <v>0</v>
      </c>
      <c r="I23" s="152"/>
      <c r="J23" s="152"/>
      <c r="K23" s="117">
        <f t="shared" si="0"/>
        <v>0</v>
      </c>
      <c r="L23" s="41">
        <f t="shared" si="1"/>
        <v>0</v>
      </c>
      <c r="M23" s="113">
        <f t="shared" si="2"/>
        <v>0</v>
      </c>
      <c r="N23" s="113">
        <f t="shared" si="3"/>
        <v>0</v>
      </c>
      <c r="O23" s="113">
        <f t="shared" si="4"/>
        <v>0</v>
      </c>
      <c r="P23" s="114">
        <f t="shared" si="5"/>
        <v>0</v>
      </c>
      <c r="Q23" s="64"/>
    </row>
    <row r="24" spans="1:17" ht="20.399999999999999" x14ac:dyDescent="0.2">
      <c r="A24" s="36">
        <v>10</v>
      </c>
      <c r="B24" s="24" t="s">
        <v>88</v>
      </c>
      <c r="C24" s="167" t="s">
        <v>98</v>
      </c>
      <c r="D24" s="169" t="s">
        <v>66</v>
      </c>
      <c r="E24" s="243">
        <v>86.9</v>
      </c>
      <c r="F24" s="166"/>
      <c r="G24" s="165"/>
      <c r="H24" s="113">
        <f t="shared" si="6"/>
        <v>0</v>
      </c>
      <c r="I24" s="165"/>
      <c r="J24" s="165"/>
      <c r="K24" s="117">
        <f t="shared" si="0"/>
        <v>0</v>
      </c>
      <c r="L24" s="41">
        <f t="shared" si="1"/>
        <v>0</v>
      </c>
      <c r="M24" s="113">
        <f t="shared" si="2"/>
        <v>0</v>
      </c>
      <c r="N24" s="113">
        <f t="shared" si="3"/>
        <v>0</v>
      </c>
      <c r="O24" s="113">
        <f t="shared" si="4"/>
        <v>0</v>
      </c>
      <c r="P24" s="114">
        <f t="shared" si="5"/>
        <v>0</v>
      </c>
      <c r="Q24" s="64" t="s">
        <v>46</v>
      </c>
    </row>
    <row r="25" spans="1:17" ht="40.799999999999997" x14ac:dyDescent="0.2">
      <c r="A25" s="36">
        <v>11</v>
      </c>
      <c r="B25" s="24" t="s">
        <v>88</v>
      </c>
      <c r="C25" s="170" t="s">
        <v>99</v>
      </c>
      <c r="D25" s="169" t="s">
        <v>68</v>
      </c>
      <c r="E25" s="243">
        <v>14</v>
      </c>
      <c r="F25" s="166"/>
      <c r="G25" s="165"/>
      <c r="H25" s="113">
        <f t="shared" si="6"/>
        <v>0</v>
      </c>
      <c r="I25" s="165"/>
      <c r="J25" s="165"/>
      <c r="K25" s="117">
        <f t="shared" si="0"/>
        <v>0</v>
      </c>
      <c r="L25" s="41">
        <f t="shared" si="1"/>
        <v>0</v>
      </c>
      <c r="M25" s="113">
        <f t="shared" si="2"/>
        <v>0</v>
      </c>
      <c r="N25" s="113">
        <f t="shared" si="3"/>
        <v>0</v>
      </c>
      <c r="O25" s="113">
        <f t="shared" si="4"/>
        <v>0</v>
      </c>
      <c r="P25" s="114">
        <f t="shared" si="5"/>
        <v>0</v>
      </c>
      <c r="Q25" s="64" t="s">
        <v>46</v>
      </c>
    </row>
    <row r="26" spans="1:17" x14ac:dyDescent="0.2">
      <c r="A26" s="36">
        <v>12</v>
      </c>
      <c r="B26" s="74"/>
      <c r="C26" s="168" t="s">
        <v>100</v>
      </c>
      <c r="D26" s="24"/>
      <c r="E26" s="47"/>
      <c r="F26" s="41"/>
      <c r="G26" s="152"/>
      <c r="H26" s="113">
        <f t="shared" si="6"/>
        <v>0</v>
      </c>
      <c r="I26" s="152"/>
      <c r="J26" s="152"/>
      <c r="K26" s="117">
        <f t="shared" si="0"/>
        <v>0</v>
      </c>
      <c r="L26" s="41">
        <f t="shared" si="1"/>
        <v>0</v>
      </c>
      <c r="M26" s="113">
        <f t="shared" si="2"/>
        <v>0</v>
      </c>
      <c r="N26" s="113">
        <f t="shared" si="3"/>
        <v>0</v>
      </c>
      <c r="O26" s="113">
        <f t="shared" si="4"/>
        <v>0</v>
      </c>
      <c r="P26" s="114">
        <f t="shared" si="5"/>
        <v>0</v>
      </c>
      <c r="Q26" s="64"/>
    </row>
    <row r="27" spans="1:17" ht="20.399999999999999" x14ac:dyDescent="0.2">
      <c r="A27" s="36">
        <v>13</v>
      </c>
      <c r="B27" s="24" t="s">
        <v>88</v>
      </c>
      <c r="C27" s="170" t="s">
        <v>391</v>
      </c>
      <c r="D27" s="169" t="s">
        <v>91</v>
      </c>
      <c r="E27" s="243">
        <v>12</v>
      </c>
      <c r="F27" s="166"/>
      <c r="G27" s="165"/>
      <c r="H27" s="113">
        <f t="shared" ref="H27" si="7">F27*G27</f>
        <v>0</v>
      </c>
      <c r="I27" s="165"/>
      <c r="J27" s="165"/>
      <c r="K27" s="117">
        <f t="shared" ref="K27" si="8">SUM(H27:J27)</f>
        <v>0</v>
      </c>
      <c r="L27" s="41">
        <f t="shared" ref="L27" si="9">E27*F27</f>
        <v>0</v>
      </c>
      <c r="M27" s="113">
        <f t="shared" ref="M27" si="10">H27*E27</f>
        <v>0</v>
      </c>
      <c r="N27" s="113">
        <f t="shared" ref="N27" si="11">I27*E27</f>
        <v>0</v>
      </c>
      <c r="O27" s="113">
        <f t="shared" ref="O27" si="12">J27*E27</f>
        <v>0</v>
      </c>
      <c r="P27" s="114">
        <f t="shared" ref="P27" si="13">SUM(M27:O27)</f>
        <v>0</v>
      </c>
      <c r="Q27" s="64" t="s">
        <v>46</v>
      </c>
    </row>
    <row r="28" spans="1:17" ht="30.6" x14ac:dyDescent="0.2">
      <c r="A28" s="36">
        <v>14</v>
      </c>
      <c r="B28" s="24" t="s">
        <v>88</v>
      </c>
      <c r="C28" s="170" t="s">
        <v>101</v>
      </c>
      <c r="D28" s="169" t="s">
        <v>91</v>
      </c>
      <c r="E28" s="243">
        <v>10</v>
      </c>
      <c r="F28" s="166"/>
      <c r="G28" s="165"/>
      <c r="H28" s="113">
        <f t="shared" si="6"/>
        <v>0</v>
      </c>
      <c r="I28" s="165"/>
      <c r="J28" s="165"/>
      <c r="K28" s="117">
        <f t="shared" si="0"/>
        <v>0</v>
      </c>
      <c r="L28" s="41">
        <f t="shared" si="1"/>
        <v>0</v>
      </c>
      <c r="M28" s="113">
        <f t="shared" si="2"/>
        <v>0</v>
      </c>
      <c r="N28" s="113">
        <f t="shared" si="3"/>
        <v>0</v>
      </c>
      <c r="O28" s="113">
        <f t="shared" si="4"/>
        <v>0</v>
      </c>
      <c r="P28" s="114">
        <f t="shared" si="5"/>
        <v>0</v>
      </c>
      <c r="Q28" s="64" t="s">
        <v>46</v>
      </c>
    </row>
    <row r="29" spans="1:17" ht="30.6" x14ac:dyDescent="0.2">
      <c r="A29" s="36">
        <v>15</v>
      </c>
      <c r="B29" s="24" t="s">
        <v>88</v>
      </c>
      <c r="C29" s="170" t="s">
        <v>102</v>
      </c>
      <c r="D29" s="169" t="s">
        <v>91</v>
      </c>
      <c r="E29" s="243">
        <v>2</v>
      </c>
      <c r="F29" s="166"/>
      <c r="G29" s="165"/>
      <c r="H29" s="113">
        <f t="shared" si="6"/>
        <v>0</v>
      </c>
      <c r="I29" s="165"/>
      <c r="J29" s="165"/>
      <c r="K29" s="117">
        <f t="shared" si="0"/>
        <v>0</v>
      </c>
      <c r="L29" s="41">
        <f t="shared" si="1"/>
        <v>0</v>
      </c>
      <c r="M29" s="113">
        <f t="shared" si="2"/>
        <v>0</v>
      </c>
      <c r="N29" s="113">
        <f t="shared" si="3"/>
        <v>0</v>
      </c>
      <c r="O29" s="113">
        <f t="shared" si="4"/>
        <v>0</v>
      </c>
      <c r="P29" s="114">
        <f t="shared" si="5"/>
        <v>0</v>
      </c>
      <c r="Q29" s="64" t="s">
        <v>46</v>
      </c>
    </row>
    <row r="30" spans="1:17" ht="12" customHeight="1" thickBot="1" x14ac:dyDescent="0.25">
      <c r="A30" s="320" t="s">
        <v>62</v>
      </c>
      <c r="B30" s="321"/>
      <c r="C30" s="321"/>
      <c r="D30" s="321"/>
      <c r="E30" s="321"/>
      <c r="F30" s="321"/>
      <c r="G30" s="321"/>
      <c r="H30" s="321"/>
      <c r="I30" s="321"/>
      <c r="J30" s="321"/>
      <c r="K30" s="322"/>
      <c r="L30" s="132">
        <f>SUM(L14:L29)</f>
        <v>0</v>
      </c>
      <c r="M30" s="133">
        <f>SUM(M14:M29)</f>
        <v>0</v>
      </c>
      <c r="N30" s="133">
        <f>SUM(N14:N29)</f>
        <v>0</v>
      </c>
      <c r="O30" s="133">
        <f>SUM(O14:O29)</f>
        <v>0</v>
      </c>
      <c r="P30" s="134">
        <f>SUM(P14:P29)</f>
        <v>0</v>
      </c>
    </row>
    <row r="31" spans="1:17" x14ac:dyDescent="0.2">
      <c r="A31" s="16"/>
      <c r="B31" s="16"/>
      <c r="C31" s="16"/>
      <c r="D31" s="16"/>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n'!C35:H35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n'!C40:H40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n'!C43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phoneticPr fontId="11" type="noConversion"/>
  <conditionalFormatting sqref="A9:F9">
    <cfRule type="containsText" dxfId="228" priority="3"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9">
    <cfRule type="cellIs" dxfId="227" priority="1" operator="equal">
      <formula>0</formula>
    </cfRule>
  </conditionalFormatting>
  <conditionalFormatting sqref="A30:K30">
    <cfRule type="containsText" dxfId="226" priority="12" operator="containsText" text="Tiešās izmaksas kopā, t. sk. darba devēja sociālais nodoklis __.__% ">
      <formula>NOT(ISERROR(SEARCH("Tiešās izmaksas kopā, t. sk. darba devēja sociālais nodoklis __.__% ",A30)))</formula>
    </cfRule>
  </conditionalFormatting>
  <conditionalFormatting sqref="C33:H33">
    <cfRule type="cellIs" dxfId="225" priority="19" operator="equal">
      <formula>0</formula>
    </cfRule>
  </conditionalFormatting>
  <conditionalFormatting sqref="C38:H38">
    <cfRule type="cellIs" dxfId="224" priority="20" operator="equal">
      <formula>0</formula>
    </cfRule>
  </conditionalFormatting>
  <conditionalFormatting sqref="C2:I2">
    <cfRule type="cellIs" dxfId="223" priority="4" operator="equal">
      <formula>0</formula>
    </cfRule>
  </conditionalFormatting>
  <conditionalFormatting sqref="C4:I4">
    <cfRule type="cellIs" dxfId="222" priority="17" operator="equal">
      <formula>0</formula>
    </cfRule>
  </conditionalFormatting>
  <conditionalFormatting sqref="D1">
    <cfRule type="cellIs" dxfId="221" priority="14" operator="equal">
      <formula>0</formula>
    </cfRule>
  </conditionalFormatting>
  <conditionalFormatting sqref="D5:L8">
    <cfRule type="cellIs" dxfId="220" priority="15" operator="equal">
      <formula>0</formula>
    </cfRule>
  </conditionalFormatting>
  <conditionalFormatting sqref="H14:H29">
    <cfRule type="cellIs" dxfId="219" priority="10" operator="equal">
      <formula>0</formula>
    </cfRule>
  </conditionalFormatting>
  <conditionalFormatting sqref="I14:J29">
    <cfRule type="cellIs" dxfId="218" priority="6" operator="equal">
      <formula>0</formula>
    </cfRule>
  </conditionalFormatting>
  <conditionalFormatting sqref="K14:P29">
    <cfRule type="cellIs" dxfId="217" priority="9" operator="equal">
      <formula>0</formula>
    </cfRule>
  </conditionalFormatting>
  <conditionalFormatting sqref="L30:P30">
    <cfRule type="cellIs" dxfId="216" priority="18" operator="equal">
      <formula>0</formula>
    </cfRule>
  </conditionalFormatting>
  <conditionalFormatting sqref="N9:O9">
    <cfRule type="cellIs" dxfId="215" priority="27" operator="equal">
      <formula>0</formula>
    </cfRule>
  </conditionalFormatting>
  <conditionalFormatting sqref="Q14:Q29">
    <cfRule type="cellIs" dxfId="214" priority="5" operator="equal">
      <formula>0</formula>
    </cfRule>
  </conditionalFormatting>
  <dataValidations count="1">
    <dataValidation type="list" allowBlank="1" showInputMessage="1" showErrorMessage="1" sqref="Q14:Q29">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2" operator="containsText" id="{7AFE1358-F0C6-4B02-90B5-EC3498E5DD2A}">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21" operator="containsText" id="{35435533-1B4F-4789-B7B2-252E4C407158}">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P42"/>
  <sheetViews>
    <sheetView topLeftCell="A6" workbookViewId="0">
      <selection activeCell="S25" sqref="S2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'4a+c+n'!D1</f>
        <v>4</v>
      </c>
      <c r="E1" s="22"/>
      <c r="F1" s="22"/>
      <c r="G1" s="22"/>
      <c r="H1" s="22"/>
      <c r="I1" s="22"/>
      <c r="J1" s="22"/>
      <c r="N1" s="26"/>
      <c r="O1" s="27"/>
      <c r="P1" s="28"/>
    </row>
    <row r="2" spans="1:16" x14ac:dyDescent="0.2">
      <c r="A2" s="29"/>
      <c r="B2" s="29"/>
      <c r="C2" s="335" t="str">
        <f>'4a+c+n'!C2:I2</f>
        <v>Logi un durvis</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'4a+c+n'!A9</f>
        <v>Tāme sastādīta  2024. gada tirgus cenās, pamatojoties uz AR daļas rasējumiem</v>
      </c>
      <c r="B9" s="332"/>
      <c r="C9" s="332"/>
      <c r="D9" s="332"/>
      <c r="E9" s="332"/>
      <c r="F9" s="332"/>
      <c r="G9" s="31"/>
      <c r="H9" s="31"/>
      <c r="I9" s="31"/>
      <c r="J9" s="333" t="s">
        <v>45</v>
      </c>
      <c r="K9" s="333"/>
      <c r="L9" s="333"/>
      <c r="M9" s="333"/>
      <c r="N9" s="334">
        <f>P30</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23">
        <f>IF($C$4="Attiecināmās izmaksas",IF('4a+c+n'!$Q14="A",'4a+c+n'!B14,0),0)</f>
        <v>0</v>
      </c>
      <c r="C14" s="23">
        <f>IF($C$4="Attiecināmās izmaksas",IF('4a+c+n'!$Q14="A",'4a+c+n'!C14,0),0)</f>
        <v>0</v>
      </c>
      <c r="D14" s="23">
        <f>IF($C$4="Attiecināmās izmaksas",IF('4a+c+n'!$Q14="A",'4a+c+n'!D14,0),0)</f>
        <v>0</v>
      </c>
      <c r="E14" s="46"/>
      <c r="F14" s="66"/>
      <c r="G14" s="119"/>
      <c r="H14" s="119">
        <f>IF($C$4="Attiecināmās izmaksas",IF('4a+c+n'!$Q14="A",'4a+c+n'!H14,0),0)</f>
        <v>0</v>
      </c>
      <c r="I14" s="119"/>
      <c r="J14" s="119"/>
      <c r="K14" s="120">
        <f>IF($C$4="Attiecināmās izmaksas",IF('4a+c+n'!$Q14="A",'4a+c+n'!K14,0),0)</f>
        <v>0</v>
      </c>
      <c r="L14" s="66">
        <f>IF($C$4="Attiecināmās izmaksas",IF('4a+c+n'!$Q14="A",'4a+c+n'!L14,0),0)</f>
        <v>0</v>
      </c>
      <c r="M14" s="119">
        <f>IF($C$4="Attiecināmās izmaksas",IF('4a+c+n'!$Q14="A",'4a+c+n'!M14,0),0)</f>
        <v>0</v>
      </c>
      <c r="N14" s="119">
        <f>IF($C$4="Attiecināmās izmaksas",IF('4a+c+n'!$Q14="A",'4a+c+n'!N14,0),0)</f>
        <v>0</v>
      </c>
      <c r="O14" s="119">
        <f>IF($C$4="Attiecināmās izmaksas",IF('4a+c+n'!$Q14="A",'4a+c+n'!O14,0),0)</f>
        <v>0</v>
      </c>
      <c r="P14" s="120">
        <f>IF($C$4="Attiecināmās izmaksas",IF('4a+c+n'!$Q14="A",'4a+c+n'!P14,0),0)</f>
        <v>0</v>
      </c>
    </row>
    <row r="15" spans="1:16" ht="20.399999999999999" x14ac:dyDescent="0.2">
      <c r="A15" s="53">
        <f>IF(P15=0,0,IF(COUNTBLANK(P15)=1,0,COUNTA($P$14:P15)))</f>
        <v>0</v>
      </c>
      <c r="B15" s="24" t="str">
        <f>IF($C$4="Attiecināmās izmaksas",IF('4a+c+n'!$Q15="A",'4a+c+n'!B15,0),0)</f>
        <v>13-00000</v>
      </c>
      <c r="C15" s="24" t="str">
        <f>IF($C$4="Attiecināmās izmaksas",IF('4a+c+n'!$Q15="A",'4a+c+n'!C15,0),0)</f>
        <v>Hidroizolējošas lentas CONTEGA Exo vai ekvivalentas iestrāde pa loga perimetru (visiem logiem)</v>
      </c>
      <c r="D15" s="24" t="str">
        <f>IF($C$4="Attiecināmās izmaksas",IF('4a+c+n'!$Q15="A",'4a+c+n'!D15,0),0)</f>
        <v>tm</v>
      </c>
      <c r="E15" s="47"/>
      <c r="F15" s="68"/>
      <c r="G15" s="121"/>
      <c r="H15" s="121">
        <f>IF($C$4="Attiecināmās izmaksas",IF('4a+c+n'!$Q15="A",'4a+c+n'!H15,0),0)</f>
        <v>0</v>
      </c>
      <c r="I15" s="121"/>
      <c r="J15" s="121"/>
      <c r="K15" s="122">
        <f>IF($C$4="Attiecināmās izmaksas",IF('4a+c+n'!$Q15="A",'4a+c+n'!K15,0),0)</f>
        <v>0</v>
      </c>
      <c r="L15" s="68">
        <f>IF($C$4="Attiecināmās izmaksas",IF('4a+c+n'!$Q15="A",'4a+c+n'!L15,0),0)</f>
        <v>0</v>
      </c>
      <c r="M15" s="121">
        <f>IF($C$4="Attiecināmās izmaksas",IF('4a+c+n'!$Q15="A",'4a+c+n'!M15,0),0)</f>
        <v>0</v>
      </c>
      <c r="N15" s="121">
        <f>IF($C$4="Attiecināmās izmaksas",IF('4a+c+n'!$Q15="A",'4a+c+n'!N15,0),0)</f>
        <v>0</v>
      </c>
      <c r="O15" s="121">
        <f>IF($C$4="Attiecināmās izmaksas",IF('4a+c+n'!$Q15="A",'4a+c+n'!O15,0),0)</f>
        <v>0</v>
      </c>
      <c r="P15" s="122">
        <f>IF($C$4="Attiecināmās izmaksas",IF('4a+c+n'!$Q15="A",'4a+c+n'!P15,0),0)</f>
        <v>0</v>
      </c>
    </row>
    <row r="16" spans="1:16" ht="40.799999999999997" x14ac:dyDescent="0.2">
      <c r="A16" s="53">
        <f>IF(P16=0,0,IF(COUNTBLANK(P16)=1,0,COUNTA($P$14:P16)))</f>
        <v>0</v>
      </c>
      <c r="B16" s="24" t="str">
        <f>IF($C$4="Attiecināmās izmaksas",IF('4a+c+n'!$Q16="A",'4a+c+n'!B16,0),0)</f>
        <v>13-00000</v>
      </c>
      <c r="C16" s="24" t="str">
        <f>IF($C$4="Attiecināmās izmaksas",IF('4a+c+n'!$Q16="A",'4a+c+n'!C16,0),0)</f>
        <v>Jaunu trīs stikla pakešu PVC logu bloku uzstādīšana ( U≤1,1 (W/m2 K). Rāmja profilā paredzēt Temix tipa distanceri. Krāsa atbilstoši krāsu pasai, iekšpuse balta. L01 logu bloks (1400x1450), t.sk, furnitūra</v>
      </c>
      <c r="D16" s="24" t="str">
        <f>IF($C$4="Attiecināmās izmaksas",IF('4a+c+n'!$Q16="A",'4a+c+n'!D16,0),0)</f>
        <v>gab.</v>
      </c>
      <c r="E16" s="47"/>
      <c r="F16" s="68"/>
      <c r="G16" s="121"/>
      <c r="H16" s="121">
        <f>IF($C$4="Attiecināmās izmaksas",IF('4a+c+n'!$Q16="A",'4a+c+n'!H16,0),0)</f>
        <v>0</v>
      </c>
      <c r="I16" s="121"/>
      <c r="J16" s="121"/>
      <c r="K16" s="122">
        <f>IF($C$4="Attiecināmās izmaksas",IF('4a+c+n'!$Q16="A",'4a+c+n'!K16,0),0)</f>
        <v>0</v>
      </c>
      <c r="L16" s="68">
        <f>IF($C$4="Attiecināmās izmaksas",IF('4a+c+n'!$Q16="A",'4a+c+n'!L16,0),0)</f>
        <v>0</v>
      </c>
      <c r="M16" s="121">
        <f>IF($C$4="Attiecināmās izmaksas",IF('4a+c+n'!$Q16="A",'4a+c+n'!M16,0),0)</f>
        <v>0</v>
      </c>
      <c r="N16" s="121">
        <f>IF($C$4="Attiecināmās izmaksas",IF('4a+c+n'!$Q16="A",'4a+c+n'!N16,0),0)</f>
        <v>0</v>
      </c>
      <c r="O16" s="121">
        <f>IF($C$4="Attiecināmās izmaksas",IF('4a+c+n'!$Q16="A",'4a+c+n'!O16,0),0)</f>
        <v>0</v>
      </c>
      <c r="P16" s="122">
        <f>IF($C$4="Attiecināmās izmaksas",IF('4a+c+n'!$Q16="A",'4a+c+n'!P16,0),0)</f>
        <v>0</v>
      </c>
    </row>
    <row r="17" spans="1:16" ht="40.799999999999997" x14ac:dyDescent="0.2">
      <c r="A17" s="53">
        <f>IF(P17=0,0,IF(COUNTBLANK(P17)=1,0,COUNTA($P$14:P17)))</f>
        <v>0</v>
      </c>
      <c r="B17" s="24" t="str">
        <f>IF($C$4="Attiecināmās izmaksas",IF('4a+c+n'!$Q17="A",'4a+c+n'!B17,0),0)</f>
        <v>13-00000</v>
      </c>
      <c r="C17" s="24" t="str">
        <f>IF($C$4="Attiecināmās izmaksas",IF('4a+c+n'!$Q17="A",'4a+c+n'!C17,0),0)</f>
        <v>Jaunu trīs stikla pakešu PVC logu bloku uzstādīšana ( U≤1,1 (W/m2 K). Rāmja profilā paredzēt Temix tipa distanceri. Krāsa atbilstoši krāsu pasai, iekšpuse balta. L02 logu bloks (2200x1450), t.sk, furnitūra</v>
      </c>
      <c r="D17" s="24" t="str">
        <f>IF($C$4="Attiecināmās izmaksas",IF('4a+c+n'!$Q17="A",'4a+c+n'!D17,0),0)</f>
        <v>gab.</v>
      </c>
      <c r="E17" s="47"/>
      <c r="F17" s="68"/>
      <c r="G17" s="121"/>
      <c r="H17" s="121">
        <f>IF($C$4="Attiecināmās izmaksas",IF('4a+c+n'!$Q17="A",'4a+c+n'!H17,0),0)</f>
        <v>0</v>
      </c>
      <c r="I17" s="121"/>
      <c r="J17" s="121"/>
      <c r="K17" s="122">
        <f>IF($C$4="Attiecināmās izmaksas",IF('4a+c+n'!$Q17="A",'4a+c+n'!K17,0),0)</f>
        <v>0</v>
      </c>
      <c r="L17" s="68">
        <f>IF($C$4="Attiecināmās izmaksas",IF('4a+c+n'!$Q17="A",'4a+c+n'!L17,0),0)</f>
        <v>0</v>
      </c>
      <c r="M17" s="121">
        <f>IF($C$4="Attiecināmās izmaksas",IF('4a+c+n'!$Q17="A",'4a+c+n'!M17,0),0)</f>
        <v>0</v>
      </c>
      <c r="N17" s="121">
        <f>IF($C$4="Attiecināmās izmaksas",IF('4a+c+n'!$Q17="A",'4a+c+n'!N17,0),0)</f>
        <v>0</v>
      </c>
      <c r="O17" s="121">
        <f>IF($C$4="Attiecināmās izmaksas",IF('4a+c+n'!$Q17="A",'4a+c+n'!O17,0),0)</f>
        <v>0</v>
      </c>
      <c r="P17" s="122">
        <f>IF($C$4="Attiecināmās izmaksas",IF('4a+c+n'!$Q17="A",'4a+c+n'!P17,0),0)</f>
        <v>0</v>
      </c>
    </row>
    <row r="18" spans="1:16" ht="40.799999999999997" x14ac:dyDescent="0.2">
      <c r="A18" s="53">
        <f>IF(P18=0,0,IF(COUNTBLANK(P18)=1,0,COUNTA($P$14:P18)))</f>
        <v>0</v>
      </c>
      <c r="B18" s="24" t="str">
        <f>IF($C$4="Attiecināmās izmaksas",IF('4a+c+n'!$Q18="A",'4a+c+n'!B18,0),0)</f>
        <v>13-00000</v>
      </c>
      <c r="C18" s="24" t="str">
        <f>IF($C$4="Attiecināmās izmaksas",IF('4a+c+n'!$Q18="A",'4a+c+n'!C18,0),0)</f>
        <v>Jaunu trīs stikla pakešu PVC logu bloku uzstādīšana ( U≤1,1 (W/m2 K). Rāmja profilā paredzēt Temix tipa distanceri. Krāsa atbilstoši krāsu pasai, iekšpuse balta. L03 logu bloks (800 x 1450), t.sk, furnitūra</v>
      </c>
      <c r="D18" s="24" t="str">
        <f>IF($C$4="Attiecināmās izmaksas",IF('4a+c+n'!$Q18="A",'4a+c+n'!D18,0),0)</f>
        <v>gab.</v>
      </c>
      <c r="E18" s="47"/>
      <c r="F18" s="68"/>
      <c r="G18" s="121"/>
      <c r="H18" s="121">
        <f>IF($C$4="Attiecināmās izmaksas",IF('4a+c+n'!$Q18="A",'4a+c+n'!H18,0),0)</f>
        <v>0</v>
      </c>
      <c r="I18" s="121"/>
      <c r="J18" s="121"/>
      <c r="K18" s="122">
        <f>IF($C$4="Attiecināmās izmaksas",IF('4a+c+n'!$Q18="A",'4a+c+n'!K18,0),0)</f>
        <v>0</v>
      </c>
      <c r="L18" s="68">
        <f>IF($C$4="Attiecināmās izmaksas",IF('4a+c+n'!$Q18="A",'4a+c+n'!L18,0),0)</f>
        <v>0</v>
      </c>
      <c r="M18" s="121">
        <f>IF($C$4="Attiecināmās izmaksas",IF('4a+c+n'!$Q18="A",'4a+c+n'!M18,0),0)</f>
        <v>0</v>
      </c>
      <c r="N18" s="121">
        <f>IF($C$4="Attiecināmās izmaksas",IF('4a+c+n'!$Q18="A",'4a+c+n'!N18,0),0)</f>
        <v>0</v>
      </c>
      <c r="O18" s="121">
        <f>IF($C$4="Attiecināmās izmaksas",IF('4a+c+n'!$Q18="A",'4a+c+n'!O18,0),0)</f>
        <v>0</v>
      </c>
      <c r="P18" s="122">
        <f>IF($C$4="Attiecināmās izmaksas",IF('4a+c+n'!$Q18="A",'4a+c+n'!P18,0),0)</f>
        <v>0</v>
      </c>
    </row>
    <row r="19" spans="1:16" ht="40.799999999999997" x14ac:dyDescent="0.2">
      <c r="A19" s="53">
        <f>IF(P19=0,0,IF(COUNTBLANK(P19)=1,0,COUNTA($P$14:P19)))</f>
        <v>0</v>
      </c>
      <c r="B19" s="24" t="str">
        <f>IF($C$4="Attiecināmās izmaksas",IF('4a+c+n'!$Q19="A",'4a+c+n'!B19,0),0)</f>
        <v>13-00000</v>
      </c>
      <c r="C19" s="24" t="str">
        <f>IF($C$4="Attiecināmās izmaksas",IF('4a+c+n'!$Q19="A",'4a+c+n'!C19,0),0)</f>
        <v>Jaunu trīs stikla pakešu PVC logu bloku uzstādīšana ( U≤1,1 (W/m2 K). Rāmja profilā paredzēt Temix tipa distanceri. Krāsa atbilstoši krāsu pasai, iekšpuse balta. L05 logu bloks (d=0.74), t.sk, furnitūra</v>
      </c>
      <c r="D19" s="24" t="str">
        <f>IF($C$4="Attiecināmās izmaksas",IF('4a+c+n'!$Q19="A",'4a+c+n'!D19,0),0)</f>
        <v>gab.</v>
      </c>
      <c r="E19" s="47"/>
      <c r="F19" s="68"/>
      <c r="G19" s="121"/>
      <c r="H19" s="121">
        <f>IF($C$4="Attiecināmās izmaksas",IF('4a+c+n'!$Q19="A",'4a+c+n'!H19,0),0)</f>
        <v>0</v>
      </c>
      <c r="I19" s="121"/>
      <c r="J19" s="121"/>
      <c r="K19" s="122">
        <f>IF($C$4="Attiecināmās izmaksas",IF('4a+c+n'!$Q19="A",'4a+c+n'!K19,0),0)</f>
        <v>0</v>
      </c>
      <c r="L19" s="68">
        <f>IF($C$4="Attiecināmās izmaksas",IF('4a+c+n'!$Q19="A",'4a+c+n'!L19,0),0)</f>
        <v>0</v>
      </c>
      <c r="M19" s="121">
        <f>IF($C$4="Attiecināmās izmaksas",IF('4a+c+n'!$Q19="A",'4a+c+n'!M19,0),0)</f>
        <v>0</v>
      </c>
      <c r="N19" s="121">
        <f>IF($C$4="Attiecināmās izmaksas",IF('4a+c+n'!$Q19="A",'4a+c+n'!N19,0),0)</f>
        <v>0</v>
      </c>
      <c r="O19" s="121">
        <f>IF($C$4="Attiecināmās izmaksas",IF('4a+c+n'!$Q19="A",'4a+c+n'!O19,0),0)</f>
        <v>0</v>
      </c>
      <c r="P19" s="122">
        <f>IF($C$4="Attiecināmās izmaksas",IF('4a+c+n'!$Q19="A",'4a+c+n'!P19,0),0)</f>
        <v>0</v>
      </c>
    </row>
    <row r="20" spans="1:16" ht="30.6" x14ac:dyDescent="0.2">
      <c r="A20" s="53">
        <f>IF(P20=0,0,IF(COUNTBLANK(P20)=1,0,COUNTA($P$14:P20)))</f>
        <v>0</v>
      </c>
      <c r="B20" s="24" t="str">
        <f>IF($C$4="Attiecināmās izmaksas",IF('4a+c+n'!$Q20="A",'4a+c+n'!B20,0),0)</f>
        <v>13-00000</v>
      </c>
      <c r="C20" s="24" t="str">
        <f>IF($C$4="Attiecināmās izmaksas",IF('4a+c+n'!$Q20="A",'4a+c+n'!C20,0),0)</f>
        <v>Esošo un maināmo logu aprīkošana ar manuāli regulējamu, kontrolēta svaiga gaisa pieplūdes vārstu un M5 klases filtru -  ražotājs VentSys vai ekvivalents</v>
      </c>
      <c r="D20" s="24" t="str">
        <f>IF($C$4="Attiecināmās izmaksas",IF('4a+c+n'!$Q20="A",'4a+c+n'!D20,0),0)</f>
        <v>gab.</v>
      </c>
      <c r="E20" s="47"/>
      <c r="F20" s="68"/>
      <c r="G20" s="121"/>
      <c r="H20" s="121">
        <f>IF($C$4="Attiecināmās izmaksas",IF('4a+c+n'!$Q20="A",'4a+c+n'!H20,0),0)</f>
        <v>0</v>
      </c>
      <c r="I20" s="121"/>
      <c r="J20" s="121"/>
      <c r="K20" s="122">
        <f>IF($C$4="Attiecināmās izmaksas",IF('4a+c+n'!$Q20="A",'4a+c+n'!K20,0),0)</f>
        <v>0</v>
      </c>
      <c r="L20" s="68">
        <f>IF($C$4="Attiecināmās izmaksas",IF('4a+c+n'!$Q20="A",'4a+c+n'!L20,0),0)</f>
        <v>0</v>
      </c>
      <c r="M20" s="121">
        <f>IF($C$4="Attiecināmās izmaksas",IF('4a+c+n'!$Q20="A",'4a+c+n'!M20,0),0)</f>
        <v>0</v>
      </c>
      <c r="N20" s="121">
        <f>IF($C$4="Attiecināmās izmaksas",IF('4a+c+n'!$Q20="A",'4a+c+n'!N20,0),0)</f>
        <v>0</v>
      </c>
      <c r="O20" s="121">
        <f>IF($C$4="Attiecināmās izmaksas",IF('4a+c+n'!$Q20="A",'4a+c+n'!O20,0),0)</f>
        <v>0</v>
      </c>
      <c r="P20" s="122">
        <f>IF($C$4="Attiecināmās izmaksas",IF('4a+c+n'!$Q20="A",'4a+c+n'!P20,0),0)</f>
        <v>0</v>
      </c>
    </row>
    <row r="21" spans="1:16" x14ac:dyDescent="0.2">
      <c r="A21" s="53">
        <f>IF(P21=0,0,IF(COUNTBLANK(P21)=1,0,COUNTA($P$14:P21)))</f>
        <v>0</v>
      </c>
      <c r="B21" s="24">
        <f>IF($C$4="Attiecināmās izmaksas",IF('4a+c+n'!$Q21="A",'4a+c+n'!B21,0),0)</f>
        <v>0</v>
      </c>
      <c r="C21" s="24">
        <f>IF($C$4="Attiecināmās izmaksas",IF('4a+c+n'!$Q21="A",'4a+c+n'!C21,0),0)</f>
        <v>0</v>
      </c>
      <c r="D21" s="24">
        <f>IF($C$4="Attiecināmās izmaksas",IF('4a+c+n'!$Q21="A",'4a+c+n'!D21,0),0)</f>
        <v>0</v>
      </c>
      <c r="E21" s="47"/>
      <c r="F21" s="68"/>
      <c r="G21" s="121"/>
      <c r="H21" s="121">
        <f>IF($C$4="Attiecināmās izmaksas",IF('4a+c+n'!$Q21="A",'4a+c+n'!H21,0),0)</f>
        <v>0</v>
      </c>
      <c r="I21" s="121"/>
      <c r="J21" s="121"/>
      <c r="K21" s="122">
        <f>IF($C$4="Attiecināmās izmaksas",IF('4a+c+n'!$Q21="A",'4a+c+n'!K21,0),0)</f>
        <v>0</v>
      </c>
      <c r="L21" s="68">
        <f>IF($C$4="Attiecināmās izmaksas",IF('4a+c+n'!$Q21="A",'4a+c+n'!L21,0),0)</f>
        <v>0</v>
      </c>
      <c r="M21" s="121">
        <f>IF($C$4="Attiecināmās izmaksas",IF('4a+c+n'!$Q21="A",'4a+c+n'!M21,0),0)</f>
        <v>0</v>
      </c>
      <c r="N21" s="121">
        <f>IF($C$4="Attiecināmās izmaksas",IF('4a+c+n'!$Q21="A",'4a+c+n'!N21,0),0)</f>
        <v>0</v>
      </c>
      <c r="O21" s="121">
        <f>IF($C$4="Attiecināmās izmaksas",IF('4a+c+n'!$Q21="A",'4a+c+n'!O21,0),0)</f>
        <v>0</v>
      </c>
      <c r="P21" s="122">
        <f>IF($C$4="Attiecināmās izmaksas",IF('4a+c+n'!$Q21="A",'4a+c+n'!P21,0),0)</f>
        <v>0</v>
      </c>
    </row>
    <row r="22" spans="1:16" ht="20.399999999999999" x14ac:dyDescent="0.2">
      <c r="A22" s="53">
        <f>IF(P22=0,0,IF(COUNTBLANK(P22)=1,0,COUNTA($P$14:P22)))</f>
        <v>0</v>
      </c>
      <c r="B22" s="24" t="str">
        <f>IF($C$4="Attiecināmās izmaksas",IF('4a+c+n'!$Q22="A",'4a+c+n'!B22,0),0)</f>
        <v>13-00000</v>
      </c>
      <c r="C22" s="24" t="str">
        <f>IF($C$4="Attiecināmās izmaksas",IF('4a+c+n'!$Q22="A",'4a+c+n'!C22,0),0)</f>
        <v>Esošo ieejas durvju blīvēšana</v>
      </c>
      <c r="D22" s="24" t="str">
        <f>IF($C$4="Attiecināmās izmaksas",IF('4a+c+n'!$Q22="A",'4a+c+n'!D22,0),0)</f>
        <v>tm</v>
      </c>
      <c r="E22" s="47"/>
      <c r="F22" s="68"/>
      <c r="G22" s="121"/>
      <c r="H22" s="121">
        <f>IF($C$4="Attiecināmās izmaksas",IF('4a+c+n'!$Q22="A",'4a+c+n'!H22,0),0)</f>
        <v>0</v>
      </c>
      <c r="I22" s="121"/>
      <c r="J22" s="121"/>
      <c r="K22" s="122">
        <f>IF($C$4="Attiecināmās izmaksas",IF('4a+c+n'!$Q22="A",'4a+c+n'!K22,0),0)</f>
        <v>0</v>
      </c>
      <c r="L22" s="68">
        <f>IF($C$4="Attiecināmās izmaksas",IF('4a+c+n'!$Q22="A",'4a+c+n'!L22,0),0)</f>
        <v>0</v>
      </c>
      <c r="M22" s="121">
        <f>IF($C$4="Attiecināmās izmaksas",IF('4a+c+n'!$Q22="A",'4a+c+n'!M22,0),0)</f>
        <v>0</v>
      </c>
      <c r="N22" s="121">
        <f>IF($C$4="Attiecināmās izmaksas",IF('4a+c+n'!$Q22="A",'4a+c+n'!N22,0),0)</f>
        <v>0</v>
      </c>
      <c r="O22" s="121">
        <f>IF($C$4="Attiecināmās izmaksas",IF('4a+c+n'!$Q22="A",'4a+c+n'!O22,0),0)</f>
        <v>0</v>
      </c>
      <c r="P22" s="122">
        <f>IF($C$4="Attiecināmās izmaksas",IF('4a+c+n'!$Q22="A",'4a+c+n'!P22,0),0)</f>
        <v>0</v>
      </c>
    </row>
    <row r="23" spans="1:16" x14ac:dyDescent="0.2">
      <c r="A23" s="53">
        <f>IF(P23=0,0,IF(COUNTBLANK(P23)=1,0,COUNTA($P$14:P23)))</f>
        <v>0</v>
      </c>
      <c r="B23" s="24">
        <f>IF($C$4="Attiecināmās izmaksas",IF('4a+c+n'!$Q23="A",'4a+c+n'!B23,0),0)</f>
        <v>0</v>
      </c>
      <c r="C23" s="24">
        <f>IF($C$4="Attiecināmās izmaksas",IF('4a+c+n'!$Q23="A",'4a+c+n'!C23,0),0)</f>
        <v>0</v>
      </c>
      <c r="D23" s="24">
        <f>IF($C$4="Attiecināmās izmaksas",IF('4a+c+n'!$Q23="A",'4a+c+n'!D23,0),0)</f>
        <v>0</v>
      </c>
      <c r="E23" s="47"/>
      <c r="F23" s="68"/>
      <c r="G23" s="121"/>
      <c r="H23" s="121">
        <f>IF($C$4="Attiecināmās izmaksas",IF('4a+c+n'!$Q23="A",'4a+c+n'!H23,0),0)</f>
        <v>0</v>
      </c>
      <c r="I23" s="121"/>
      <c r="J23" s="121"/>
      <c r="K23" s="122">
        <f>IF($C$4="Attiecināmās izmaksas",IF('4a+c+n'!$Q23="A",'4a+c+n'!K23,0),0)</f>
        <v>0</v>
      </c>
      <c r="L23" s="68">
        <f>IF($C$4="Attiecināmās izmaksas",IF('4a+c+n'!$Q23="A",'4a+c+n'!L23,0),0)</f>
        <v>0</v>
      </c>
      <c r="M23" s="121">
        <f>IF($C$4="Attiecināmās izmaksas",IF('4a+c+n'!$Q23="A",'4a+c+n'!M23,0),0)</f>
        <v>0</v>
      </c>
      <c r="N23" s="121">
        <f>IF($C$4="Attiecināmās izmaksas",IF('4a+c+n'!$Q23="A",'4a+c+n'!N23,0),0)</f>
        <v>0</v>
      </c>
      <c r="O23" s="121">
        <f>IF($C$4="Attiecināmās izmaksas",IF('4a+c+n'!$Q23="A",'4a+c+n'!O23,0),0)</f>
        <v>0</v>
      </c>
      <c r="P23" s="122">
        <f>IF($C$4="Attiecināmās izmaksas",IF('4a+c+n'!$Q23="A",'4a+c+n'!P23,0),0)</f>
        <v>0</v>
      </c>
    </row>
    <row r="24" spans="1:16" ht="20.399999999999999" x14ac:dyDescent="0.2">
      <c r="A24" s="53">
        <f>IF(P24=0,0,IF(COUNTBLANK(P24)=1,0,COUNTA($P$14:P24)))</f>
        <v>0</v>
      </c>
      <c r="B24" s="24" t="str">
        <f>IF($C$4="Attiecināmās izmaksas",IF('4a+c+n'!$Q24="A",'4a+c+n'!B24,0),0)</f>
        <v>13-00000</v>
      </c>
      <c r="C24" s="24" t="str">
        <f>IF($C$4="Attiecināmās izmaksas",IF('4a+c+n'!$Q24="A",'4a+c+n'!C24,0),0)</f>
        <v>Difūzijas lentas CONTEGA SL vai ekvivalentas iestrāde pa perimetru</v>
      </c>
      <c r="D24" s="24" t="str">
        <f>IF($C$4="Attiecināmās izmaksas",IF('4a+c+n'!$Q24="A",'4a+c+n'!D24,0),0)</f>
        <v>tm</v>
      </c>
      <c r="E24" s="47"/>
      <c r="F24" s="68"/>
      <c r="G24" s="121"/>
      <c r="H24" s="121">
        <f>IF($C$4="Attiecināmās izmaksas",IF('4a+c+n'!$Q24="A",'4a+c+n'!H24,0),0)</f>
        <v>0</v>
      </c>
      <c r="I24" s="121"/>
      <c r="J24" s="121"/>
      <c r="K24" s="122">
        <f>IF($C$4="Attiecināmās izmaksas",IF('4a+c+n'!$Q24="A",'4a+c+n'!K24,0),0)</f>
        <v>0</v>
      </c>
      <c r="L24" s="68">
        <f>IF($C$4="Attiecināmās izmaksas",IF('4a+c+n'!$Q24="A",'4a+c+n'!L24,0),0)</f>
        <v>0</v>
      </c>
      <c r="M24" s="121">
        <f>IF($C$4="Attiecināmās izmaksas",IF('4a+c+n'!$Q24="A",'4a+c+n'!M24,0),0)</f>
        <v>0</v>
      </c>
      <c r="N24" s="121">
        <f>IF($C$4="Attiecināmās izmaksas",IF('4a+c+n'!$Q24="A",'4a+c+n'!N24,0),0)</f>
        <v>0</v>
      </c>
      <c r="O24" s="121">
        <f>IF($C$4="Attiecināmās izmaksas",IF('4a+c+n'!$Q24="A",'4a+c+n'!O24,0),0)</f>
        <v>0</v>
      </c>
      <c r="P24" s="122">
        <f>IF($C$4="Attiecināmās izmaksas",IF('4a+c+n'!$Q24="A",'4a+c+n'!P24,0),0)</f>
        <v>0</v>
      </c>
    </row>
    <row r="25" spans="1:16" ht="40.799999999999997" x14ac:dyDescent="0.2">
      <c r="A25" s="53">
        <f>IF(P25=0,0,IF(COUNTBLANK(P25)=1,0,COUNTA($P$14:P25)))</f>
        <v>0</v>
      </c>
      <c r="B25" s="24" t="str">
        <f>IF($C$4="Attiecināmās izmaksas",IF('4a+c+n'!$Q25="A",'4a+c+n'!B25,0),0)</f>
        <v>13-00000</v>
      </c>
      <c r="C25" s="24" t="str">
        <f>IF($C$4="Attiecināmās izmaksas",IF('4a+c+n'!$Q25="A",'4a+c+n'!C25,0),0)</f>
        <v>Dzīvokļu logu iekšējā apdare, t.sk. PVC palodze (balta), riģipša plāksnes apšūšanai, kā arī špaktele  virsmas sagatavošanai, kā arī krāsošana toni saskaņojot ar Pasūtāju.</v>
      </c>
      <c r="D25" s="24" t="str">
        <f>IF($C$4="Attiecināmās izmaksas",IF('4a+c+n'!$Q25="A",'4a+c+n'!D25,0),0)</f>
        <v>kompl</v>
      </c>
      <c r="E25" s="47"/>
      <c r="F25" s="68"/>
      <c r="G25" s="121"/>
      <c r="H25" s="121">
        <f>IF($C$4="Attiecināmās izmaksas",IF('4a+c+n'!$Q25="A",'4a+c+n'!H25,0),0)</f>
        <v>0</v>
      </c>
      <c r="I25" s="121"/>
      <c r="J25" s="121"/>
      <c r="K25" s="122">
        <f>IF($C$4="Attiecināmās izmaksas",IF('4a+c+n'!$Q25="A",'4a+c+n'!K25,0),0)</f>
        <v>0</v>
      </c>
      <c r="L25" s="68">
        <f>IF($C$4="Attiecināmās izmaksas",IF('4a+c+n'!$Q25="A",'4a+c+n'!L25,0),0)</f>
        <v>0</v>
      </c>
      <c r="M25" s="121">
        <f>IF($C$4="Attiecināmās izmaksas",IF('4a+c+n'!$Q25="A",'4a+c+n'!M25,0),0)</f>
        <v>0</v>
      </c>
      <c r="N25" s="121">
        <f>IF($C$4="Attiecināmās izmaksas",IF('4a+c+n'!$Q25="A",'4a+c+n'!N25,0),0)</f>
        <v>0</v>
      </c>
      <c r="O25" s="121">
        <f>IF($C$4="Attiecināmās izmaksas",IF('4a+c+n'!$Q25="A",'4a+c+n'!O25,0),0)</f>
        <v>0</v>
      </c>
      <c r="P25" s="122">
        <f>IF($C$4="Attiecināmās izmaksas",IF('4a+c+n'!$Q25="A",'4a+c+n'!P25,0),0)</f>
        <v>0</v>
      </c>
    </row>
    <row r="26" spans="1:16" x14ac:dyDescent="0.2">
      <c r="A26" s="53">
        <f>IF(P26=0,0,IF(COUNTBLANK(P26)=1,0,COUNTA($P$14:P26)))</f>
        <v>0</v>
      </c>
      <c r="B26" s="24">
        <f>IF($C$4="Attiecināmās izmaksas",IF('4a+c+n'!$Q26="A",'4a+c+n'!B26,0),0)</f>
        <v>0</v>
      </c>
      <c r="C26" s="24">
        <f>IF($C$4="Attiecināmās izmaksas",IF('4a+c+n'!$Q26="A",'4a+c+n'!C26,0),0)</f>
        <v>0</v>
      </c>
      <c r="D26" s="24">
        <f>IF($C$4="Attiecināmās izmaksas",IF('4a+c+n'!$Q26="A",'4a+c+n'!D26,0),0)</f>
        <v>0</v>
      </c>
      <c r="E26" s="47"/>
      <c r="F26" s="68"/>
      <c r="G26" s="121"/>
      <c r="H26" s="121">
        <f>IF($C$4="Attiecināmās izmaksas",IF('4a+c+n'!$Q26="A",'4a+c+n'!H26,0),0)</f>
        <v>0</v>
      </c>
      <c r="I26" s="121"/>
      <c r="J26" s="121"/>
      <c r="K26" s="122">
        <f>IF($C$4="Attiecināmās izmaksas",IF('4a+c+n'!$Q26="A",'4a+c+n'!K26,0),0)</f>
        <v>0</v>
      </c>
      <c r="L26" s="68">
        <f>IF($C$4="Attiecināmās izmaksas",IF('4a+c+n'!$Q26="A",'4a+c+n'!L26,0),0)</f>
        <v>0</v>
      </c>
      <c r="M26" s="121">
        <f>IF($C$4="Attiecināmās izmaksas",IF('4a+c+n'!$Q26="A",'4a+c+n'!M26,0),0)</f>
        <v>0</v>
      </c>
      <c r="N26" s="121">
        <f>IF($C$4="Attiecināmās izmaksas",IF('4a+c+n'!$Q26="A",'4a+c+n'!N26,0),0)</f>
        <v>0</v>
      </c>
      <c r="O26" s="121">
        <f>IF($C$4="Attiecināmās izmaksas",IF('4a+c+n'!$Q26="A",'4a+c+n'!O26,0),0)</f>
        <v>0</v>
      </c>
      <c r="P26" s="122">
        <f>IF($C$4="Attiecināmās izmaksas",IF('4a+c+n'!$Q26="A",'4a+c+n'!P26,0),0)</f>
        <v>0</v>
      </c>
    </row>
    <row r="27" spans="1:16" ht="20.399999999999999" x14ac:dyDescent="0.2">
      <c r="A27" s="53">
        <f>IF(P27=0,0,IF(COUNTBLANK(P27)=1,0,COUNTA($P$14:P27)))</f>
        <v>0</v>
      </c>
      <c r="B27" s="24" t="str">
        <f>IF($C$4="Attiecināmās izmaksas",IF('4a+c+n'!$Q27="A",'4a+c+n'!B27,0),0)</f>
        <v>13-00000</v>
      </c>
      <c r="C27" s="24" t="str">
        <f>IF($C$4="Attiecināmās izmaksas",IF('4a+c+n'!$Q27="A",'4a+c+n'!C27,0),0)</f>
        <v>Svaiga gaisa vārsts VTK-100 V01, Reste 140x140mm montāža, t.sk. Stiprinājumi</v>
      </c>
      <c r="D27" s="24" t="str">
        <f>IF($C$4="Attiecināmās izmaksas",IF('4a+c+n'!$Q27="A",'4a+c+n'!D27,0),0)</f>
        <v>gab.</v>
      </c>
      <c r="E27" s="47"/>
      <c r="F27" s="68"/>
      <c r="G27" s="121"/>
      <c r="H27" s="121">
        <f>IF($C$4="Attiecināmās izmaksas",IF('4a+c+n'!$Q27="A",'4a+c+n'!H27,0),0)</f>
        <v>0</v>
      </c>
      <c r="I27" s="121"/>
      <c r="J27" s="121"/>
      <c r="K27" s="122">
        <f>IF($C$4="Attiecināmās izmaksas",IF('4a+c+n'!$Q27="A",'4a+c+n'!K27,0),0)</f>
        <v>0</v>
      </c>
      <c r="L27" s="68">
        <f>IF($C$4="Attiecināmās izmaksas",IF('4a+c+n'!$Q27="A",'4a+c+n'!L27,0),0)</f>
        <v>0</v>
      </c>
      <c r="M27" s="121">
        <f>IF($C$4="Attiecināmās izmaksas",IF('4a+c+n'!$Q27="A",'4a+c+n'!M27,0),0)</f>
        <v>0</v>
      </c>
      <c r="N27" s="121">
        <f>IF($C$4="Attiecināmās izmaksas",IF('4a+c+n'!$Q27="A",'4a+c+n'!N27,0),0)</f>
        <v>0</v>
      </c>
      <c r="O27" s="121">
        <f>IF($C$4="Attiecināmās izmaksas",IF('4a+c+n'!$Q27="A",'4a+c+n'!O27,0),0)</f>
        <v>0</v>
      </c>
      <c r="P27" s="122">
        <f>IF($C$4="Attiecināmās izmaksas",IF('4a+c+n'!$Q27="A",'4a+c+n'!P27,0),0)</f>
        <v>0</v>
      </c>
    </row>
    <row r="28" spans="1:16" ht="30.6" x14ac:dyDescent="0.2">
      <c r="A28" s="53">
        <f>IF(P28=0,0,IF(COUNTBLANK(P28)=1,0,COUNTA($P$14:P28)))</f>
        <v>0</v>
      </c>
      <c r="B28" s="24" t="str">
        <f>IF($C$4="Attiecināmās izmaksas",IF('4a+c+n'!$Q28="A",'4a+c+n'!B28,0),0)</f>
        <v>13-00000</v>
      </c>
      <c r="C28" s="24" t="str">
        <f>IF($C$4="Attiecināmās izmaksas",IF('4a+c+n'!$Q28="A",'4a+c+n'!C28,0),0)</f>
        <v>Metāla ventilācijas reste R01 1000x450mm montāža, t.sk. Stiprinājumi, insektu siets. Krāsa atbilstoši krāsu pasei.</v>
      </c>
      <c r="D28" s="24" t="str">
        <f>IF($C$4="Attiecināmās izmaksas",IF('4a+c+n'!$Q28="A",'4a+c+n'!D28,0),0)</f>
        <v>gab.</v>
      </c>
      <c r="E28" s="47"/>
      <c r="F28" s="68"/>
      <c r="G28" s="121"/>
      <c r="H28" s="121">
        <f>IF($C$4="Attiecināmās izmaksas",IF('4a+c+n'!$Q28="A",'4a+c+n'!H28,0),0)</f>
        <v>0</v>
      </c>
      <c r="I28" s="121"/>
      <c r="J28" s="121"/>
      <c r="K28" s="122">
        <f>IF($C$4="Attiecināmās izmaksas",IF('4a+c+n'!$Q28="A",'4a+c+n'!K28,0),0)</f>
        <v>0</v>
      </c>
      <c r="L28" s="68">
        <f>IF($C$4="Attiecināmās izmaksas",IF('4a+c+n'!$Q28="A",'4a+c+n'!L28,0),0)</f>
        <v>0</v>
      </c>
      <c r="M28" s="121">
        <f>IF($C$4="Attiecināmās izmaksas",IF('4a+c+n'!$Q28="A",'4a+c+n'!M28,0),0)</f>
        <v>0</v>
      </c>
      <c r="N28" s="121">
        <f>IF($C$4="Attiecināmās izmaksas",IF('4a+c+n'!$Q28="A",'4a+c+n'!N28,0),0)</f>
        <v>0</v>
      </c>
      <c r="O28" s="121">
        <f>IF($C$4="Attiecināmās izmaksas",IF('4a+c+n'!$Q28="A",'4a+c+n'!O28,0),0)</f>
        <v>0</v>
      </c>
      <c r="P28" s="122">
        <f>IF($C$4="Attiecināmās izmaksas",IF('4a+c+n'!$Q28="A",'4a+c+n'!P28,0),0)</f>
        <v>0</v>
      </c>
    </row>
    <row r="29" spans="1:16" ht="30.6" x14ac:dyDescent="0.2">
      <c r="A29" s="53">
        <f>IF(P29=0,0,IF(COUNTBLANK(P29)=1,0,COUNTA($P$14:P29)))</f>
        <v>0</v>
      </c>
      <c r="B29" s="24" t="str">
        <f>IF($C$4="Attiecināmās izmaksas",IF('4a+c+n'!$Q29="A",'4a+c+n'!B29,0),0)</f>
        <v>13-00000</v>
      </c>
      <c r="C29" s="24" t="str">
        <f>IF($C$4="Attiecināmās izmaksas",IF('4a+c+n'!$Q29="A",'4a+c+n'!C29,0),0)</f>
        <v>Plastmasas ventilācijas reste R02 1000x450mm montāža, t.sk. stiprinājumi, insektu siets. Krāsa atbilstoši krāsu pasei.</v>
      </c>
      <c r="D29" s="24" t="str">
        <f>IF($C$4="Attiecināmās izmaksas",IF('4a+c+n'!$Q29="A",'4a+c+n'!D29,0),0)</f>
        <v>gab.</v>
      </c>
      <c r="E29" s="47"/>
      <c r="F29" s="68"/>
      <c r="G29" s="121"/>
      <c r="H29" s="121">
        <f>IF($C$4="Attiecināmās izmaksas",IF('4a+c+n'!$Q29="A",'4a+c+n'!H29,0),0)</f>
        <v>0</v>
      </c>
      <c r="I29" s="121"/>
      <c r="J29" s="121"/>
      <c r="K29" s="122">
        <f>IF($C$4="Attiecināmās izmaksas",IF('4a+c+n'!$Q29="A",'4a+c+n'!K29,0),0)</f>
        <v>0</v>
      </c>
      <c r="L29" s="68">
        <f>IF($C$4="Attiecināmās izmaksas",IF('4a+c+n'!$Q29="A",'4a+c+n'!L29,0),0)</f>
        <v>0</v>
      </c>
      <c r="M29" s="121">
        <f>IF($C$4="Attiecināmās izmaksas",IF('4a+c+n'!$Q29="A",'4a+c+n'!M29,0),0)</f>
        <v>0</v>
      </c>
      <c r="N29" s="121">
        <f>IF($C$4="Attiecināmās izmaksas",IF('4a+c+n'!$Q29="A",'4a+c+n'!N29,0),0)</f>
        <v>0</v>
      </c>
      <c r="O29" s="121">
        <f>IF($C$4="Attiecināmās izmaksas",IF('4a+c+n'!$Q29="A",'4a+c+n'!O29,0),0)</f>
        <v>0</v>
      </c>
      <c r="P29" s="122">
        <f>IF($C$4="Attiecināmās izmaksas",IF('4a+c+n'!$Q29="A",'4a+c+n'!P29,0),0)</f>
        <v>0</v>
      </c>
    </row>
    <row r="30" spans="1:16" ht="12" customHeight="1" thickBot="1" x14ac:dyDescent="0.25">
      <c r="A30" s="320" t="s">
        <v>62</v>
      </c>
      <c r="B30" s="321"/>
      <c r="C30" s="321"/>
      <c r="D30" s="321"/>
      <c r="E30" s="321"/>
      <c r="F30" s="321"/>
      <c r="G30" s="321"/>
      <c r="H30" s="321"/>
      <c r="I30" s="321"/>
      <c r="J30" s="321"/>
      <c r="K30" s="322"/>
      <c r="L30" s="132">
        <f>SUM(L14:L29)</f>
        <v>0</v>
      </c>
      <c r="M30" s="133">
        <f>SUM(M14:M29)</f>
        <v>0</v>
      </c>
      <c r="N30" s="133">
        <f>SUM(N14:N29)</f>
        <v>0</v>
      </c>
      <c r="O30" s="133">
        <f>SUM(O14:O29)</f>
        <v>0</v>
      </c>
      <c r="P30" s="134">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n'!C35:H35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n'!C40:H40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n'!C43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9:H39"/>
    <mergeCell ref="C4:I4"/>
    <mergeCell ref="F12:K12"/>
    <mergeCell ref="A9:F9"/>
    <mergeCell ref="J9:M9"/>
    <mergeCell ref="D8:L8"/>
    <mergeCell ref="A30:K30"/>
    <mergeCell ref="C33:H33"/>
    <mergeCell ref="C34:H34"/>
    <mergeCell ref="A36:D36"/>
    <mergeCell ref="C38:H38"/>
  </mergeCells>
  <conditionalFormatting sqref="A30:K30">
    <cfRule type="containsText" dxfId="211"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210" priority="1" operator="equal">
      <formula>0</formula>
    </cfRule>
  </conditionalFormatting>
  <conditionalFormatting sqref="C2:I2 D5:L8 N9:O9 L30:P30 C33:H33 C38:H38 C41">
    <cfRule type="cellIs" dxfId="209"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2"/>
  <sheetViews>
    <sheetView topLeftCell="A4" workbookViewId="0">
      <selection activeCell="M14" sqref="M1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'4a+c+n'!D1</f>
        <v>4</v>
      </c>
      <c r="E1" s="22"/>
      <c r="F1" s="22"/>
      <c r="G1" s="22"/>
      <c r="H1" s="22"/>
      <c r="I1" s="22"/>
      <c r="J1" s="22"/>
      <c r="N1" s="26"/>
      <c r="O1" s="27"/>
      <c r="P1" s="28"/>
    </row>
    <row r="2" spans="1:16" x14ac:dyDescent="0.2">
      <c r="A2" s="29"/>
      <c r="B2" s="29"/>
      <c r="C2" s="335" t="str">
        <f>'4a+c+n'!C2:I2</f>
        <v>Logi un durvis</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'4a+c+n'!A9</f>
        <v>Tāme sastādīta  2024. gada tirgus cenās, pamatojoties uz AR daļas rasējumiem</v>
      </c>
      <c r="B9" s="332"/>
      <c r="C9" s="332"/>
      <c r="D9" s="332"/>
      <c r="E9" s="332"/>
      <c r="F9" s="332"/>
      <c r="G9" s="31"/>
      <c r="H9" s="31"/>
      <c r="I9" s="31"/>
      <c r="J9" s="333" t="s">
        <v>45</v>
      </c>
      <c r="K9" s="333"/>
      <c r="L9" s="333"/>
      <c r="M9" s="333"/>
      <c r="N9" s="334">
        <f>P30</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izmaksas",IF('4a+c+n'!$Q14="C",'4a+c+n'!B14,0))</f>
        <v>0</v>
      </c>
      <c r="C14" s="23">
        <f>IF($C$4="citu pasākumu izmaksas",IF('4a+c+n'!$Q14="C",'4a+c+n'!C14,0))</f>
        <v>0</v>
      </c>
      <c r="D14" s="23">
        <f>IF($C$4="citu pasākumu izmaksas",IF('4a+c+n'!$Q14="C",'4a+c+n'!D14,0))</f>
        <v>0</v>
      </c>
      <c r="E14" s="46"/>
      <c r="F14" s="66"/>
      <c r="G14" s="119"/>
      <c r="H14" s="119">
        <f>IF($C$4="citu pasākumu izmaksas",IF('4a+c+n'!$Q14="C",'4a+c+n'!H14,0))</f>
        <v>0</v>
      </c>
      <c r="I14" s="119"/>
      <c r="J14" s="119"/>
      <c r="K14" s="120">
        <f>IF($C$4="citu pasākumu izmaksas",IF('4a+c+n'!$Q14="C",'4a+c+n'!K14,0))</f>
        <v>0</v>
      </c>
      <c r="L14" s="83">
        <f>IF($C$4="citu pasākumu izmaksas",IF('4a+c+n'!$Q14="C",'4a+c+n'!L14,0))</f>
        <v>0</v>
      </c>
      <c r="M14" s="119">
        <f>IF($C$4="citu pasākumu izmaksas",IF('4a+c+n'!$Q14="C",'4a+c+n'!M14,0))</f>
        <v>0</v>
      </c>
      <c r="N14" s="119">
        <f>IF($C$4="citu pasākumu izmaksas",IF('4a+c+n'!$Q14="C",'4a+c+n'!N14,0))</f>
        <v>0</v>
      </c>
      <c r="O14" s="119">
        <f>IF($C$4="citu pasākumu izmaksas",IF('4a+c+n'!$Q14="C",'4a+c+n'!O14,0))</f>
        <v>0</v>
      </c>
      <c r="P14" s="120">
        <f>IF($C$4="citu pasākumu izmaksas",IF('4a+c+n'!$Q14="C",'4a+c+n'!P14,0))</f>
        <v>0</v>
      </c>
    </row>
    <row r="15" spans="1:16" x14ac:dyDescent="0.2">
      <c r="A15" s="53">
        <f>IF(P15=0,0,IF(COUNTBLANK(P15)=1,0,COUNTA($P$14:P15)))</f>
        <v>0</v>
      </c>
      <c r="B15" s="24">
        <f>IF($C$4="citu pasākumu izmaksas",IF('4a+c+n'!$Q15="C",'4a+c+n'!B15,0))</f>
        <v>0</v>
      </c>
      <c r="C15" s="24">
        <f>IF($C$4="citu pasākumu izmaksas",IF('4a+c+n'!$Q15="C",'4a+c+n'!C15,0))</f>
        <v>0</v>
      </c>
      <c r="D15" s="24">
        <f>IF($C$4="citu pasākumu izmaksas",IF('4a+c+n'!$Q15="C",'4a+c+n'!D15,0))</f>
        <v>0</v>
      </c>
      <c r="E15" s="47"/>
      <c r="F15" s="68"/>
      <c r="G15" s="121"/>
      <c r="H15" s="121">
        <f>IF($C$4="citu pasākumu izmaksas",IF('4a+c+n'!$Q15="C",'4a+c+n'!H15,0))</f>
        <v>0</v>
      </c>
      <c r="I15" s="121"/>
      <c r="J15" s="121"/>
      <c r="K15" s="122">
        <f>IF($C$4="citu pasākumu izmaksas",IF('4a+c+n'!$Q15="C",'4a+c+n'!K15,0))</f>
        <v>0</v>
      </c>
      <c r="L15" s="84">
        <f>IF($C$4="citu pasākumu izmaksas",IF('4a+c+n'!$Q15="C",'4a+c+n'!L15,0))</f>
        <v>0</v>
      </c>
      <c r="M15" s="121">
        <f>IF($C$4="citu pasākumu izmaksas",IF('4a+c+n'!$Q15="C",'4a+c+n'!M15,0))</f>
        <v>0</v>
      </c>
      <c r="N15" s="121">
        <f>IF($C$4="citu pasākumu izmaksas",IF('4a+c+n'!$Q15="C",'4a+c+n'!N15,0))</f>
        <v>0</v>
      </c>
      <c r="O15" s="121">
        <f>IF($C$4="citu pasākumu izmaksas",IF('4a+c+n'!$Q15="C",'4a+c+n'!O15,0))</f>
        <v>0</v>
      </c>
      <c r="P15" s="122">
        <f>IF($C$4="citu pasākumu izmaksas",IF('4a+c+n'!$Q15="C",'4a+c+n'!P15,0))</f>
        <v>0</v>
      </c>
    </row>
    <row r="16" spans="1:16" x14ac:dyDescent="0.2">
      <c r="A16" s="53">
        <f>IF(P16=0,0,IF(COUNTBLANK(P16)=1,0,COUNTA($P$14:P16)))</f>
        <v>0</v>
      </c>
      <c r="B16" s="24">
        <f>IF($C$4="citu pasākumu izmaksas",IF('4a+c+n'!$Q16="C",'4a+c+n'!B16,0))</f>
        <v>0</v>
      </c>
      <c r="C16" s="24">
        <f>IF($C$4="citu pasākumu izmaksas",IF('4a+c+n'!$Q16="C",'4a+c+n'!C16,0))</f>
        <v>0</v>
      </c>
      <c r="D16" s="24">
        <f>IF($C$4="citu pasākumu izmaksas",IF('4a+c+n'!$Q16="C",'4a+c+n'!D16,0))</f>
        <v>0</v>
      </c>
      <c r="E16" s="47"/>
      <c r="F16" s="68"/>
      <c r="G16" s="121"/>
      <c r="H16" s="121">
        <f>IF($C$4="citu pasākumu izmaksas",IF('4a+c+n'!$Q16="C",'4a+c+n'!H16,0))</f>
        <v>0</v>
      </c>
      <c r="I16" s="121"/>
      <c r="J16" s="121"/>
      <c r="K16" s="122">
        <f>IF($C$4="citu pasākumu izmaksas",IF('4a+c+n'!$Q16="C",'4a+c+n'!K16,0))</f>
        <v>0</v>
      </c>
      <c r="L16" s="84">
        <f>IF($C$4="citu pasākumu izmaksas",IF('4a+c+n'!$Q16="C",'4a+c+n'!L16,0))</f>
        <v>0</v>
      </c>
      <c r="M16" s="121">
        <f>IF($C$4="citu pasākumu izmaksas",IF('4a+c+n'!$Q16="C",'4a+c+n'!M16,0))</f>
        <v>0</v>
      </c>
      <c r="N16" s="121">
        <f>IF($C$4="citu pasākumu izmaksas",IF('4a+c+n'!$Q16="C",'4a+c+n'!N16,0))</f>
        <v>0</v>
      </c>
      <c r="O16" s="121">
        <f>IF($C$4="citu pasākumu izmaksas",IF('4a+c+n'!$Q16="C",'4a+c+n'!O16,0))</f>
        <v>0</v>
      </c>
      <c r="P16" s="122">
        <f>IF($C$4="citu pasākumu izmaksas",IF('4a+c+n'!$Q16="C",'4a+c+n'!P16,0))</f>
        <v>0</v>
      </c>
    </row>
    <row r="17" spans="1:16" x14ac:dyDescent="0.2">
      <c r="A17" s="53">
        <f>IF(P17=0,0,IF(COUNTBLANK(P17)=1,0,COUNTA($P$14:P17)))</f>
        <v>0</v>
      </c>
      <c r="B17" s="24">
        <f>IF($C$4="citu pasākumu izmaksas",IF('4a+c+n'!$Q17="C",'4a+c+n'!B17,0))</f>
        <v>0</v>
      </c>
      <c r="C17" s="24">
        <f>IF($C$4="citu pasākumu izmaksas",IF('4a+c+n'!$Q17="C",'4a+c+n'!C17,0))</f>
        <v>0</v>
      </c>
      <c r="D17" s="24">
        <f>IF($C$4="citu pasākumu izmaksas",IF('4a+c+n'!$Q17="C",'4a+c+n'!D17,0))</f>
        <v>0</v>
      </c>
      <c r="E17" s="47"/>
      <c r="F17" s="68"/>
      <c r="G17" s="121"/>
      <c r="H17" s="121">
        <f>IF($C$4="citu pasākumu izmaksas",IF('4a+c+n'!$Q17="C",'4a+c+n'!H17,0))</f>
        <v>0</v>
      </c>
      <c r="I17" s="121"/>
      <c r="J17" s="121"/>
      <c r="K17" s="122">
        <f>IF($C$4="citu pasākumu izmaksas",IF('4a+c+n'!$Q17="C",'4a+c+n'!K17,0))</f>
        <v>0</v>
      </c>
      <c r="L17" s="84">
        <f>IF($C$4="citu pasākumu izmaksas",IF('4a+c+n'!$Q17="C",'4a+c+n'!L17,0))</f>
        <v>0</v>
      </c>
      <c r="M17" s="121">
        <f>IF($C$4="citu pasākumu izmaksas",IF('4a+c+n'!$Q17="C",'4a+c+n'!M17,0))</f>
        <v>0</v>
      </c>
      <c r="N17" s="121">
        <f>IF($C$4="citu pasākumu izmaksas",IF('4a+c+n'!$Q17="C",'4a+c+n'!N17,0))</f>
        <v>0</v>
      </c>
      <c r="O17" s="121">
        <f>IF($C$4="citu pasākumu izmaksas",IF('4a+c+n'!$Q17="C",'4a+c+n'!O17,0))</f>
        <v>0</v>
      </c>
      <c r="P17" s="122">
        <f>IF($C$4="citu pasākumu izmaksas",IF('4a+c+n'!$Q17="C",'4a+c+n'!P17,0))</f>
        <v>0</v>
      </c>
    </row>
    <row r="18" spans="1:16" x14ac:dyDescent="0.2">
      <c r="A18" s="53">
        <f>IF(P18=0,0,IF(COUNTBLANK(P18)=1,0,COUNTA($P$14:P18)))</f>
        <v>0</v>
      </c>
      <c r="B18" s="24">
        <f>IF($C$4="citu pasākumu izmaksas",IF('4a+c+n'!$Q18="C",'4a+c+n'!B18,0))</f>
        <v>0</v>
      </c>
      <c r="C18" s="24">
        <f>IF($C$4="citu pasākumu izmaksas",IF('4a+c+n'!$Q18="C",'4a+c+n'!C18,0))</f>
        <v>0</v>
      </c>
      <c r="D18" s="24">
        <f>IF($C$4="citu pasākumu izmaksas",IF('4a+c+n'!$Q18="C",'4a+c+n'!D18,0))</f>
        <v>0</v>
      </c>
      <c r="E18" s="47"/>
      <c r="F18" s="68"/>
      <c r="G18" s="121"/>
      <c r="H18" s="121">
        <f>IF($C$4="citu pasākumu izmaksas",IF('4a+c+n'!$Q18="C",'4a+c+n'!H18,0))</f>
        <v>0</v>
      </c>
      <c r="I18" s="121"/>
      <c r="J18" s="121"/>
      <c r="K18" s="122">
        <f>IF($C$4="citu pasākumu izmaksas",IF('4a+c+n'!$Q18="C",'4a+c+n'!K18,0))</f>
        <v>0</v>
      </c>
      <c r="L18" s="84">
        <f>IF($C$4="citu pasākumu izmaksas",IF('4a+c+n'!$Q18="C",'4a+c+n'!L18,0))</f>
        <v>0</v>
      </c>
      <c r="M18" s="121">
        <f>IF($C$4="citu pasākumu izmaksas",IF('4a+c+n'!$Q18="C",'4a+c+n'!M18,0))</f>
        <v>0</v>
      </c>
      <c r="N18" s="121">
        <f>IF($C$4="citu pasākumu izmaksas",IF('4a+c+n'!$Q18="C",'4a+c+n'!N18,0))</f>
        <v>0</v>
      </c>
      <c r="O18" s="121">
        <f>IF($C$4="citu pasākumu izmaksas",IF('4a+c+n'!$Q18="C",'4a+c+n'!O18,0))</f>
        <v>0</v>
      </c>
      <c r="P18" s="122">
        <f>IF($C$4="citu pasākumu izmaksas",IF('4a+c+n'!$Q18="C",'4a+c+n'!P18,0))</f>
        <v>0</v>
      </c>
    </row>
    <row r="19" spans="1:16" x14ac:dyDescent="0.2">
      <c r="A19" s="53">
        <f>IF(P19=0,0,IF(COUNTBLANK(P19)=1,0,COUNTA($P$14:P19)))</f>
        <v>0</v>
      </c>
      <c r="B19" s="24">
        <f>IF($C$4="citu pasākumu izmaksas",IF('4a+c+n'!$Q19="C",'4a+c+n'!B19,0))</f>
        <v>0</v>
      </c>
      <c r="C19" s="24">
        <f>IF($C$4="citu pasākumu izmaksas",IF('4a+c+n'!$Q19="C",'4a+c+n'!C19,0))</f>
        <v>0</v>
      </c>
      <c r="D19" s="24">
        <f>IF($C$4="citu pasākumu izmaksas",IF('4a+c+n'!$Q19="C",'4a+c+n'!D19,0))</f>
        <v>0</v>
      </c>
      <c r="E19" s="47"/>
      <c r="F19" s="68"/>
      <c r="G19" s="121"/>
      <c r="H19" s="121">
        <f>IF($C$4="citu pasākumu izmaksas",IF('4a+c+n'!$Q19="C",'4a+c+n'!H19,0))</f>
        <v>0</v>
      </c>
      <c r="I19" s="121"/>
      <c r="J19" s="121"/>
      <c r="K19" s="122">
        <f>IF($C$4="citu pasākumu izmaksas",IF('4a+c+n'!$Q19="C",'4a+c+n'!K19,0))</f>
        <v>0</v>
      </c>
      <c r="L19" s="84">
        <f>IF($C$4="citu pasākumu izmaksas",IF('4a+c+n'!$Q19="C",'4a+c+n'!L19,0))</f>
        <v>0</v>
      </c>
      <c r="M19" s="121">
        <f>IF($C$4="citu pasākumu izmaksas",IF('4a+c+n'!$Q19="C",'4a+c+n'!M19,0))</f>
        <v>0</v>
      </c>
      <c r="N19" s="121">
        <f>IF($C$4="citu pasākumu izmaksas",IF('4a+c+n'!$Q19="C",'4a+c+n'!N19,0))</f>
        <v>0</v>
      </c>
      <c r="O19" s="121">
        <f>IF($C$4="citu pasākumu izmaksas",IF('4a+c+n'!$Q19="C",'4a+c+n'!O19,0))</f>
        <v>0</v>
      </c>
      <c r="P19" s="122">
        <f>IF($C$4="citu pasākumu izmaksas",IF('4a+c+n'!$Q19="C",'4a+c+n'!P19,0))</f>
        <v>0</v>
      </c>
    </row>
    <row r="20" spans="1:16" x14ac:dyDescent="0.2">
      <c r="A20" s="53">
        <f>IF(P20=0,0,IF(COUNTBLANK(P20)=1,0,COUNTA($P$14:P20)))</f>
        <v>0</v>
      </c>
      <c r="B20" s="24">
        <f>IF($C$4="citu pasākumu izmaksas",IF('4a+c+n'!$Q20="C",'4a+c+n'!B20,0))</f>
        <v>0</v>
      </c>
      <c r="C20" s="24">
        <f>IF($C$4="citu pasākumu izmaksas",IF('4a+c+n'!$Q20="C",'4a+c+n'!C20,0))</f>
        <v>0</v>
      </c>
      <c r="D20" s="24">
        <f>IF($C$4="citu pasākumu izmaksas",IF('4a+c+n'!$Q20="C",'4a+c+n'!D20,0))</f>
        <v>0</v>
      </c>
      <c r="E20" s="47"/>
      <c r="F20" s="68"/>
      <c r="G20" s="121"/>
      <c r="H20" s="121">
        <f>IF($C$4="citu pasākumu izmaksas",IF('4a+c+n'!$Q20="C",'4a+c+n'!H20,0))</f>
        <v>0</v>
      </c>
      <c r="I20" s="121"/>
      <c r="J20" s="121"/>
      <c r="K20" s="122">
        <f>IF($C$4="citu pasākumu izmaksas",IF('4a+c+n'!$Q20="C",'4a+c+n'!K20,0))</f>
        <v>0</v>
      </c>
      <c r="L20" s="84">
        <f>IF($C$4="citu pasākumu izmaksas",IF('4a+c+n'!$Q20="C",'4a+c+n'!L20,0))</f>
        <v>0</v>
      </c>
      <c r="M20" s="121">
        <f>IF($C$4="citu pasākumu izmaksas",IF('4a+c+n'!$Q20="C",'4a+c+n'!M20,0))</f>
        <v>0</v>
      </c>
      <c r="N20" s="121">
        <f>IF($C$4="citu pasākumu izmaksas",IF('4a+c+n'!$Q20="C",'4a+c+n'!N20,0))</f>
        <v>0</v>
      </c>
      <c r="O20" s="121">
        <f>IF($C$4="citu pasākumu izmaksas",IF('4a+c+n'!$Q20="C",'4a+c+n'!O20,0))</f>
        <v>0</v>
      </c>
      <c r="P20" s="122">
        <f>IF($C$4="citu pasākumu izmaksas",IF('4a+c+n'!$Q20="C",'4a+c+n'!P20,0))</f>
        <v>0</v>
      </c>
    </row>
    <row r="21" spans="1:16" x14ac:dyDescent="0.2">
      <c r="A21" s="53">
        <f>IF(P21=0,0,IF(COUNTBLANK(P21)=1,0,COUNTA($P$14:P21)))</f>
        <v>0</v>
      </c>
      <c r="B21" s="24">
        <f>IF($C$4="citu pasākumu izmaksas",IF('4a+c+n'!$Q21="C",'4a+c+n'!B21,0))</f>
        <v>0</v>
      </c>
      <c r="C21" s="24">
        <f>IF($C$4="citu pasākumu izmaksas",IF('4a+c+n'!$Q21="C",'4a+c+n'!C21,0))</f>
        <v>0</v>
      </c>
      <c r="D21" s="24">
        <f>IF($C$4="citu pasākumu izmaksas",IF('4a+c+n'!$Q21="C",'4a+c+n'!D21,0))</f>
        <v>0</v>
      </c>
      <c r="E21" s="47"/>
      <c r="F21" s="68"/>
      <c r="G21" s="121"/>
      <c r="H21" s="121">
        <f>IF($C$4="citu pasākumu izmaksas",IF('4a+c+n'!$Q21="C",'4a+c+n'!H21,0))</f>
        <v>0</v>
      </c>
      <c r="I21" s="121"/>
      <c r="J21" s="121"/>
      <c r="K21" s="122">
        <f>IF($C$4="citu pasākumu izmaksas",IF('4a+c+n'!$Q21="C",'4a+c+n'!K21,0))</f>
        <v>0</v>
      </c>
      <c r="L21" s="84">
        <f>IF($C$4="citu pasākumu izmaksas",IF('4a+c+n'!$Q21="C",'4a+c+n'!L21,0))</f>
        <v>0</v>
      </c>
      <c r="M21" s="121">
        <f>IF($C$4="citu pasākumu izmaksas",IF('4a+c+n'!$Q21="C",'4a+c+n'!M21,0))</f>
        <v>0</v>
      </c>
      <c r="N21" s="121">
        <f>IF($C$4="citu pasākumu izmaksas",IF('4a+c+n'!$Q21="C",'4a+c+n'!N21,0))</f>
        <v>0</v>
      </c>
      <c r="O21" s="121">
        <f>IF($C$4="citu pasākumu izmaksas",IF('4a+c+n'!$Q21="C",'4a+c+n'!O21,0))</f>
        <v>0</v>
      </c>
      <c r="P21" s="122">
        <f>IF($C$4="citu pasākumu izmaksas",IF('4a+c+n'!$Q21="C",'4a+c+n'!P21,0))</f>
        <v>0</v>
      </c>
    </row>
    <row r="22" spans="1:16" x14ac:dyDescent="0.2">
      <c r="A22" s="53">
        <f>IF(P22=0,0,IF(COUNTBLANK(P22)=1,0,COUNTA($P$14:P22)))</f>
        <v>0</v>
      </c>
      <c r="B22" s="24">
        <f>IF($C$4="citu pasākumu izmaksas",IF('4a+c+n'!$Q22="C",'4a+c+n'!B22,0))</f>
        <v>0</v>
      </c>
      <c r="C22" s="24">
        <f>IF($C$4="citu pasākumu izmaksas",IF('4a+c+n'!$Q22="C",'4a+c+n'!C22,0))</f>
        <v>0</v>
      </c>
      <c r="D22" s="24">
        <f>IF($C$4="citu pasākumu izmaksas",IF('4a+c+n'!$Q22="C",'4a+c+n'!D22,0))</f>
        <v>0</v>
      </c>
      <c r="E22" s="47"/>
      <c r="F22" s="68"/>
      <c r="G22" s="121"/>
      <c r="H22" s="121">
        <f>IF($C$4="citu pasākumu izmaksas",IF('4a+c+n'!$Q22="C",'4a+c+n'!H22,0))</f>
        <v>0</v>
      </c>
      <c r="I22" s="121"/>
      <c r="J22" s="121"/>
      <c r="K22" s="122">
        <f>IF($C$4="citu pasākumu izmaksas",IF('4a+c+n'!$Q22="C",'4a+c+n'!K22,0))</f>
        <v>0</v>
      </c>
      <c r="L22" s="84">
        <f>IF($C$4="citu pasākumu izmaksas",IF('4a+c+n'!$Q22="C",'4a+c+n'!L22,0))</f>
        <v>0</v>
      </c>
      <c r="M22" s="121">
        <f>IF($C$4="citu pasākumu izmaksas",IF('4a+c+n'!$Q22="C",'4a+c+n'!M22,0))</f>
        <v>0</v>
      </c>
      <c r="N22" s="121">
        <f>IF($C$4="citu pasākumu izmaksas",IF('4a+c+n'!$Q22="C",'4a+c+n'!N22,0))</f>
        <v>0</v>
      </c>
      <c r="O22" s="121">
        <f>IF($C$4="citu pasākumu izmaksas",IF('4a+c+n'!$Q22="C",'4a+c+n'!O22,0))</f>
        <v>0</v>
      </c>
      <c r="P22" s="122">
        <f>IF($C$4="citu pasākumu izmaksas",IF('4a+c+n'!$Q22="C",'4a+c+n'!P22,0))</f>
        <v>0</v>
      </c>
    </row>
    <row r="23" spans="1:16" x14ac:dyDescent="0.2">
      <c r="A23" s="53">
        <f>IF(P23=0,0,IF(COUNTBLANK(P23)=1,0,COUNTA($P$14:P23)))</f>
        <v>0</v>
      </c>
      <c r="B23" s="24">
        <f>IF($C$4="citu pasākumu izmaksas",IF('4a+c+n'!$Q23="C",'4a+c+n'!B23,0))</f>
        <v>0</v>
      </c>
      <c r="C23" s="24">
        <f>IF($C$4="citu pasākumu izmaksas",IF('4a+c+n'!$Q23="C",'4a+c+n'!C23,0))</f>
        <v>0</v>
      </c>
      <c r="D23" s="24">
        <f>IF($C$4="citu pasākumu izmaksas",IF('4a+c+n'!$Q23="C",'4a+c+n'!D23,0))</f>
        <v>0</v>
      </c>
      <c r="E23" s="47"/>
      <c r="F23" s="68"/>
      <c r="G23" s="121"/>
      <c r="H23" s="121">
        <f>IF($C$4="citu pasākumu izmaksas",IF('4a+c+n'!$Q23="C",'4a+c+n'!H23,0))</f>
        <v>0</v>
      </c>
      <c r="I23" s="121"/>
      <c r="J23" s="121"/>
      <c r="K23" s="122">
        <f>IF($C$4="citu pasākumu izmaksas",IF('4a+c+n'!$Q23="C",'4a+c+n'!K23,0))</f>
        <v>0</v>
      </c>
      <c r="L23" s="84">
        <f>IF($C$4="citu pasākumu izmaksas",IF('4a+c+n'!$Q23="C",'4a+c+n'!L23,0))</f>
        <v>0</v>
      </c>
      <c r="M23" s="121">
        <f>IF($C$4="citu pasākumu izmaksas",IF('4a+c+n'!$Q23="C",'4a+c+n'!M23,0))</f>
        <v>0</v>
      </c>
      <c r="N23" s="121">
        <f>IF($C$4="citu pasākumu izmaksas",IF('4a+c+n'!$Q23="C",'4a+c+n'!N23,0))</f>
        <v>0</v>
      </c>
      <c r="O23" s="121">
        <f>IF($C$4="citu pasākumu izmaksas",IF('4a+c+n'!$Q23="C",'4a+c+n'!O23,0))</f>
        <v>0</v>
      </c>
      <c r="P23" s="122">
        <f>IF($C$4="citu pasākumu izmaksas",IF('4a+c+n'!$Q23="C",'4a+c+n'!P23,0))</f>
        <v>0</v>
      </c>
    </row>
    <row r="24" spans="1:16" x14ac:dyDescent="0.2">
      <c r="A24" s="53">
        <f>IF(P24=0,0,IF(COUNTBLANK(P24)=1,0,COUNTA($P$14:P24)))</f>
        <v>0</v>
      </c>
      <c r="B24" s="24">
        <f>IF($C$4="citu pasākumu izmaksas",IF('4a+c+n'!$Q24="C",'4a+c+n'!B24,0))</f>
        <v>0</v>
      </c>
      <c r="C24" s="24">
        <f>IF($C$4="citu pasākumu izmaksas",IF('4a+c+n'!$Q24="C",'4a+c+n'!C24,0))</f>
        <v>0</v>
      </c>
      <c r="D24" s="24">
        <f>IF($C$4="citu pasākumu izmaksas",IF('4a+c+n'!$Q24="C",'4a+c+n'!D24,0))</f>
        <v>0</v>
      </c>
      <c r="E24" s="47"/>
      <c r="F24" s="68"/>
      <c r="G24" s="121"/>
      <c r="H24" s="121">
        <f>IF($C$4="citu pasākumu izmaksas",IF('4a+c+n'!$Q24="C",'4a+c+n'!H24,0))</f>
        <v>0</v>
      </c>
      <c r="I24" s="121"/>
      <c r="J24" s="121"/>
      <c r="K24" s="122">
        <f>IF($C$4="citu pasākumu izmaksas",IF('4a+c+n'!$Q24="C",'4a+c+n'!K24,0))</f>
        <v>0</v>
      </c>
      <c r="L24" s="84">
        <f>IF($C$4="citu pasākumu izmaksas",IF('4a+c+n'!$Q24="C",'4a+c+n'!L24,0))</f>
        <v>0</v>
      </c>
      <c r="M24" s="121">
        <f>IF($C$4="citu pasākumu izmaksas",IF('4a+c+n'!$Q24="C",'4a+c+n'!M24,0))</f>
        <v>0</v>
      </c>
      <c r="N24" s="121">
        <f>IF($C$4="citu pasākumu izmaksas",IF('4a+c+n'!$Q24="C",'4a+c+n'!N24,0))</f>
        <v>0</v>
      </c>
      <c r="O24" s="121">
        <f>IF($C$4="citu pasākumu izmaksas",IF('4a+c+n'!$Q24="C",'4a+c+n'!O24,0))</f>
        <v>0</v>
      </c>
      <c r="P24" s="122">
        <f>IF($C$4="citu pasākumu izmaksas",IF('4a+c+n'!$Q24="C",'4a+c+n'!P24,0))</f>
        <v>0</v>
      </c>
    </row>
    <row r="25" spans="1:16" x14ac:dyDescent="0.2">
      <c r="A25" s="53">
        <f>IF(P25=0,0,IF(COUNTBLANK(P25)=1,0,COUNTA($P$14:P25)))</f>
        <v>0</v>
      </c>
      <c r="B25" s="24">
        <f>IF($C$4="citu pasākumu izmaksas",IF('4a+c+n'!$Q25="C",'4a+c+n'!B25,0))</f>
        <v>0</v>
      </c>
      <c r="C25" s="24">
        <f>IF($C$4="citu pasākumu izmaksas",IF('4a+c+n'!$Q25="C",'4a+c+n'!C25,0))</f>
        <v>0</v>
      </c>
      <c r="D25" s="24">
        <f>IF($C$4="citu pasākumu izmaksas",IF('4a+c+n'!$Q25="C",'4a+c+n'!D25,0))</f>
        <v>0</v>
      </c>
      <c r="E25" s="47"/>
      <c r="F25" s="68"/>
      <c r="G25" s="121"/>
      <c r="H25" s="121">
        <f>IF($C$4="citu pasākumu izmaksas",IF('4a+c+n'!$Q25="C",'4a+c+n'!H25,0))</f>
        <v>0</v>
      </c>
      <c r="I25" s="121"/>
      <c r="J25" s="121"/>
      <c r="K25" s="122">
        <f>IF($C$4="citu pasākumu izmaksas",IF('4a+c+n'!$Q25="C",'4a+c+n'!K25,0))</f>
        <v>0</v>
      </c>
      <c r="L25" s="84">
        <f>IF($C$4="citu pasākumu izmaksas",IF('4a+c+n'!$Q25="C",'4a+c+n'!L25,0))</f>
        <v>0</v>
      </c>
      <c r="M25" s="121">
        <f>IF($C$4="citu pasākumu izmaksas",IF('4a+c+n'!$Q25="C",'4a+c+n'!M25,0))</f>
        <v>0</v>
      </c>
      <c r="N25" s="121">
        <f>IF($C$4="citu pasākumu izmaksas",IF('4a+c+n'!$Q25="C",'4a+c+n'!N25,0))</f>
        <v>0</v>
      </c>
      <c r="O25" s="121">
        <f>IF($C$4="citu pasākumu izmaksas",IF('4a+c+n'!$Q25="C",'4a+c+n'!O25,0))</f>
        <v>0</v>
      </c>
      <c r="P25" s="122">
        <f>IF($C$4="citu pasākumu izmaksas",IF('4a+c+n'!$Q25="C",'4a+c+n'!P25,0))</f>
        <v>0</v>
      </c>
    </row>
    <row r="26" spans="1:16" x14ac:dyDescent="0.2">
      <c r="A26" s="53">
        <f>IF(P26=0,0,IF(COUNTBLANK(P26)=1,0,COUNTA($P$14:P26)))</f>
        <v>0</v>
      </c>
      <c r="B26" s="24">
        <f>IF($C$4="citu pasākumu izmaksas",IF('4a+c+n'!$Q26="C",'4a+c+n'!B26,0))</f>
        <v>0</v>
      </c>
      <c r="C26" s="24">
        <f>IF($C$4="citu pasākumu izmaksas",IF('4a+c+n'!$Q26="C",'4a+c+n'!C26,0))</f>
        <v>0</v>
      </c>
      <c r="D26" s="24">
        <f>IF($C$4="citu pasākumu izmaksas",IF('4a+c+n'!$Q26="C",'4a+c+n'!D26,0))</f>
        <v>0</v>
      </c>
      <c r="E26" s="47"/>
      <c r="F26" s="68"/>
      <c r="G26" s="121"/>
      <c r="H26" s="121">
        <f>IF($C$4="citu pasākumu izmaksas",IF('4a+c+n'!$Q26="C",'4a+c+n'!H26,0))</f>
        <v>0</v>
      </c>
      <c r="I26" s="121"/>
      <c r="J26" s="121"/>
      <c r="K26" s="122">
        <f>IF($C$4="citu pasākumu izmaksas",IF('4a+c+n'!$Q26="C",'4a+c+n'!K26,0))</f>
        <v>0</v>
      </c>
      <c r="L26" s="84">
        <f>IF($C$4="citu pasākumu izmaksas",IF('4a+c+n'!$Q26="C",'4a+c+n'!L26,0))</f>
        <v>0</v>
      </c>
      <c r="M26" s="121">
        <f>IF($C$4="citu pasākumu izmaksas",IF('4a+c+n'!$Q26="C",'4a+c+n'!M26,0))</f>
        <v>0</v>
      </c>
      <c r="N26" s="121">
        <f>IF($C$4="citu pasākumu izmaksas",IF('4a+c+n'!$Q26="C",'4a+c+n'!N26,0))</f>
        <v>0</v>
      </c>
      <c r="O26" s="121">
        <f>IF($C$4="citu pasākumu izmaksas",IF('4a+c+n'!$Q26="C",'4a+c+n'!O26,0))</f>
        <v>0</v>
      </c>
      <c r="P26" s="122">
        <f>IF($C$4="citu pasākumu izmaksas",IF('4a+c+n'!$Q26="C",'4a+c+n'!P26,0))</f>
        <v>0</v>
      </c>
    </row>
    <row r="27" spans="1:16" x14ac:dyDescent="0.2">
      <c r="A27" s="53">
        <f>IF(P27=0,0,IF(COUNTBLANK(P27)=1,0,COUNTA($P$14:P27)))</f>
        <v>0</v>
      </c>
      <c r="B27" s="24">
        <f>IF($C$4="citu pasākumu izmaksas",IF('4a+c+n'!$Q27="C",'4a+c+n'!B27,0))</f>
        <v>0</v>
      </c>
      <c r="C27" s="24">
        <f>IF($C$4="citu pasākumu izmaksas",IF('4a+c+n'!$Q27="C",'4a+c+n'!C27,0))</f>
        <v>0</v>
      </c>
      <c r="D27" s="24">
        <f>IF($C$4="citu pasākumu izmaksas",IF('4a+c+n'!$Q27="C",'4a+c+n'!D27,0))</f>
        <v>0</v>
      </c>
      <c r="E27" s="47"/>
      <c r="F27" s="68"/>
      <c r="G27" s="121"/>
      <c r="H27" s="121">
        <f>IF($C$4="citu pasākumu izmaksas",IF('4a+c+n'!$Q27="C",'4a+c+n'!H27,0))</f>
        <v>0</v>
      </c>
      <c r="I27" s="121"/>
      <c r="J27" s="121"/>
      <c r="K27" s="122">
        <f>IF($C$4="citu pasākumu izmaksas",IF('4a+c+n'!$Q27="C",'4a+c+n'!K27,0))</f>
        <v>0</v>
      </c>
      <c r="L27" s="84">
        <f>IF($C$4="citu pasākumu izmaksas",IF('4a+c+n'!$Q27="C",'4a+c+n'!L27,0))</f>
        <v>0</v>
      </c>
      <c r="M27" s="121">
        <f>IF($C$4="citu pasākumu izmaksas",IF('4a+c+n'!$Q27="C",'4a+c+n'!M27,0))</f>
        <v>0</v>
      </c>
      <c r="N27" s="121">
        <f>IF($C$4="citu pasākumu izmaksas",IF('4a+c+n'!$Q27="C",'4a+c+n'!N27,0))</f>
        <v>0</v>
      </c>
      <c r="O27" s="121">
        <f>IF($C$4="citu pasākumu izmaksas",IF('4a+c+n'!$Q27="C",'4a+c+n'!O27,0))</f>
        <v>0</v>
      </c>
      <c r="P27" s="122">
        <f>IF($C$4="citu pasākumu izmaksas",IF('4a+c+n'!$Q27="C",'4a+c+n'!P27,0))</f>
        <v>0</v>
      </c>
    </row>
    <row r="28" spans="1:16" x14ac:dyDescent="0.2">
      <c r="A28" s="53">
        <f>IF(P28=0,0,IF(COUNTBLANK(P28)=1,0,COUNTA($P$14:P28)))</f>
        <v>0</v>
      </c>
      <c r="B28" s="24">
        <f>IF($C$4="citu pasākumu izmaksas",IF('4a+c+n'!$Q28="C",'4a+c+n'!B28,0))</f>
        <v>0</v>
      </c>
      <c r="C28" s="24">
        <f>IF($C$4="citu pasākumu izmaksas",IF('4a+c+n'!$Q28="C",'4a+c+n'!C28,0))</f>
        <v>0</v>
      </c>
      <c r="D28" s="24">
        <f>IF($C$4="citu pasākumu izmaksas",IF('4a+c+n'!$Q28="C",'4a+c+n'!D28,0))</f>
        <v>0</v>
      </c>
      <c r="E28" s="47"/>
      <c r="F28" s="68"/>
      <c r="G28" s="121"/>
      <c r="H28" s="121">
        <f>IF($C$4="citu pasākumu izmaksas",IF('4a+c+n'!$Q28="C",'4a+c+n'!H28,0))</f>
        <v>0</v>
      </c>
      <c r="I28" s="121"/>
      <c r="J28" s="121"/>
      <c r="K28" s="122">
        <f>IF($C$4="citu pasākumu izmaksas",IF('4a+c+n'!$Q28="C",'4a+c+n'!K28,0))</f>
        <v>0</v>
      </c>
      <c r="L28" s="84">
        <f>IF($C$4="citu pasākumu izmaksas",IF('4a+c+n'!$Q28="C",'4a+c+n'!L28,0))</f>
        <v>0</v>
      </c>
      <c r="M28" s="121">
        <f>IF($C$4="citu pasākumu izmaksas",IF('4a+c+n'!$Q28="C",'4a+c+n'!M28,0))</f>
        <v>0</v>
      </c>
      <c r="N28" s="121">
        <f>IF($C$4="citu pasākumu izmaksas",IF('4a+c+n'!$Q28="C",'4a+c+n'!N28,0))</f>
        <v>0</v>
      </c>
      <c r="O28" s="121">
        <f>IF($C$4="citu pasākumu izmaksas",IF('4a+c+n'!$Q28="C",'4a+c+n'!O28,0))</f>
        <v>0</v>
      </c>
      <c r="P28" s="122">
        <f>IF($C$4="citu pasākumu izmaksas",IF('4a+c+n'!$Q28="C",'4a+c+n'!P28,0))</f>
        <v>0</v>
      </c>
    </row>
    <row r="29" spans="1:16" ht="10.8" thickBot="1" x14ac:dyDescent="0.25">
      <c r="A29" s="53">
        <f>IF(P29=0,0,IF(COUNTBLANK(P29)=1,0,COUNTA($P$14:P29)))</f>
        <v>0</v>
      </c>
      <c r="B29" s="24">
        <f>IF($C$4="citu pasākumu izmaksas",IF('4a+c+n'!$Q29="C",'4a+c+n'!B29,0))</f>
        <v>0</v>
      </c>
      <c r="C29" s="24">
        <f>IF($C$4="citu pasākumu izmaksas",IF('4a+c+n'!$Q29="C",'4a+c+n'!C29,0))</f>
        <v>0</v>
      </c>
      <c r="D29" s="24">
        <f>IF($C$4="citu pasākumu izmaksas",IF('4a+c+n'!$Q29="C",'4a+c+n'!D29,0))</f>
        <v>0</v>
      </c>
      <c r="E29" s="47"/>
      <c r="F29" s="68"/>
      <c r="G29" s="121"/>
      <c r="H29" s="121">
        <f>IF($C$4="citu pasākumu izmaksas",IF('4a+c+n'!$Q29="C",'4a+c+n'!H29,0))</f>
        <v>0</v>
      </c>
      <c r="I29" s="121"/>
      <c r="J29" s="121"/>
      <c r="K29" s="122">
        <f>IF($C$4="citu pasākumu izmaksas",IF('4a+c+n'!$Q29="C",'4a+c+n'!K29,0))</f>
        <v>0</v>
      </c>
      <c r="L29" s="84">
        <f>IF($C$4="citu pasākumu izmaksas",IF('4a+c+n'!$Q29="C",'4a+c+n'!L29,0))</f>
        <v>0</v>
      </c>
      <c r="M29" s="121">
        <f>IF($C$4="citu pasākumu izmaksas",IF('4a+c+n'!$Q29="C",'4a+c+n'!M29,0))</f>
        <v>0</v>
      </c>
      <c r="N29" s="121">
        <f>IF($C$4="citu pasākumu izmaksas",IF('4a+c+n'!$Q29="C",'4a+c+n'!N29,0))</f>
        <v>0</v>
      </c>
      <c r="O29" s="121">
        <f>IF($C$4="citu pasākumu izmaksas",IF('4a+c+n'!$Q29="C",'4a+c+n'!O29,0))</f>
        <v>0</v>
      </c>
      <c r="P29" s="122">
        <f>IF($C$4="citu pasākumu izmaksas",IF('4a+c+n'!$Q29="C",'4a+c+n'!P29,0))</f>
        <v>0</v>
      </c>
    </row>
    <row r="30" spans="1:16" ht="12" customHeight="1" thickBot="1" x14ac:dyDescent="0.25">
      <c r="A30" s="320" t="s">
        <v>62</v>
      </c>
      <c r="B30" s="321"/>
      <c r="C30" s="321"/>
      <c r="D30" s="321"/>
      <c r="E30" s="321"/>
      <c r="F30" s="321"/>
      <c r="G30" s="321"/>
      <c r="H30" s="321"/>
      <c r="I30" s="321"/>
      <c r="J30" s="321"/>
      <c r="K30" s="322"/>
      <c r="L30" s="135">
        <f>SUM(L14:L29)</f>
        <v>0</v>
      </c>
      <c r="M30" s="136">
        <f>SUM(M14:M29)</f>
        <v>0</v>
      </c>
      <c r="N30" s="136">
        <f>SUM(N14:N29)</f>
        <v>0</v>
      </c>
      <c r="O30" s="136">
        <f>SUM(O14:O29)</f>
        <v>0</v>
      </c>
      <c r="P30" s="137">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c'!C35:H35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c'!C40:H40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c'!C43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9:H39"/>
    <mergeCell ref="L12:P12"/>
    <mergeCell ref="A30:K30"/>
    <mergeCell ref="C33:H33"/>
    <mergeCell ref="C34:H34"/>
    <mergeCell ref="A36:D36"/>
    <mergeCell ref="C38:H38"/>
  </mergeCells>
  <conditionalFormatting sqref="A30:K30">
    <cfRule type="containsText" dxfId="208"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207" priority="1" operator="equal">
      <formula>0</formula>
    </cfRule>
  </conditionalFormatting>
  <conditionalFormatting sqref="C2:I2 D5:L8 N9:O9 L30:P30 C33:H33 C38:H38 C41">
    <cfRule type="cellIs" dxfId="206"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P42"/>
  <sheetViews>
    <sheetView workbookViewId="0">
      <selection activeCell="L20" sqref="L20"/>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'4a+c+n'!D1</f>
        <v>4</v>
      </c>
      <c r="E1" s="22"/>
      <c r="F1" s="22"/>
      <c r="G1" s="22"/>
      <c r="H1" s="22"/>
      <c r="I1" s="22"/>
      <c r="J1" s="22"/>
      <c r="N1" s="26"/>
      <c r="O1" s="27"/>
      <c r="P1" s="28"/>
    </row>
    <row r="2" spans="1:16" x14ac:dyDescent="0.2">
      <c r="A2" s="29"/>
      <c r="B2" s="29"/>
      <c r="C2" s="335" t="str">
        <f>'4a+c+n'!C2:I2</f>
        <v>Logi un durvis</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'4a+c+n'!A9</f>
        <v>Tāme sastādīta  2024. gada tirgus cenās, pamatojoties uz AR daļas rasējumiem</v>
      </c>
      <c r="B9" s="332"/>
      <c r="C9" s="332"/>
      <c r="D9" s="332"/>
      <c r="E9" s="332"/>
      <c r="F9" s="332"/>
      <c r="G9" s="31"/>
      <c r="H9" s="31"/>
      <c r="I9" s="31"/>
      <c r="J9" s="333" t="s">
        <v>45</v>
      </c>
      <c r="K9" s="333"/>
      <c r="L9" s="333"/>
      <c r="M9" s="333"/>
      <c r="N9" s="334">
        <f>P30</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izmaksas",IF('4a+c+n'!$Q14="N",'4a+c+n'!B14,0))</f>
        <v>0</v>
      </c>
      <c r="C14" s="23">
        <f>IF($C$4="Neattiecināmās izmaksas",IF('4a+c+n'!$Q14="N",'4a+c+n'!C14,0))</f>
        <v>0</v>
      </c>
      <c r="D14" s="23">
        <f>IF($C$4="Neattiecināmās izmaksas",IF('4a+c+n'!$Q14="N",'4a+c+n'!D14,0))</f>
        <v>0</v>
      </c>
      <c r="E14" s="46"/>
      <c r="F14" s="66"/>
      <c r="G14" s="119"/>
      <c r="H14" s="119">
        <f>IF($C$4="Neattiecināmās izmaksas",IF('4a+c+n'!$Q14="N",'4a+c+n'!H14,0))</f>
        <v>0</v>
      </c>
      <c r="I14" s="119"/>
      <c r="J14" s="119"/>
      <c r="K14" s="120">
        <f>IF($C$4="Neattiecināmās izmaksas",IF('4a+c+n'!$Q14="N",'4a+c+n'!K14,0))</f>
        <v>0</v>
      </c>
      <c r="L14" s="83">
        <f>IF($C$4="Neattiecināmās izmaksas",IF('4a+c+n'!$Q14="N",'4a+c+n'!L14,0))</f>
        <v>0</v>
      </c>
      <c r="M14" s="119">
        <f>IF($C$4="Neattiecināmās izmaksas",IF('4a+c+n'!$Q14="N",'4a+c+n'!M14,0))</f>
        <v>0</v>
      </c>
      <c r="N14" s="119">
        <f>IF($C$4="Neattiecināmās izmaksas",IF('4a+c+n'!$Q14="N",'4a+c+n'!N14,0))</f>
        <v>0</v>
      </c>
      <c r="O14" s="119">
        <f>IF($C$4="Neattiecināmās izmaksas",IF('4a+c+n'!$Q14="N",'4a+c+n'!O14,0))</f>
        <v>0</v>
      </c>
      <c r="P14" s="120">
        <f>IF($C$4="Neattiecināmās izmaksas",IF('4a+c+n'!$Q14="N",'4a+c+n'!P14,0))</f>
        <v>0</v>
      </c>
    </row>
    <row r="15" spans="1:16" x14ac:dyDescent="0.2">
      <c r="A15" s="53">
        <f>IF(P15=0,0,IF(COUNTBLANK(P15)=1,0,COUNTA($P$14:P15)))</f>
        <v>0</v>
      </c>
      <c r="B15" s="24">
        <f>IF($C$4="Neattiecināmās izmaksas",IF('4a+c+n'!$Q15="N",'4a+c+n'!B15,0))</f>
        <v>0</v>
      </c>
      <c r="C15" s="24">
        <f>IF($C$4="Neattiecināmās izmaksas",IF('4a+c+n'!$Q15="N",'4a+c+n'!C15,0))</f>
        <v>0</v>
      </c>
      <c r="D15" s="24">
        <f>IF($C$4="Neattiecināmās izmaksas",IF('4a+c+n'!$Q15="N",'4a+c+n'!D15,0))</f>
        <v>0</v>
      </c>
      <c r="E15" s="47"/>
      <c r="F15" s="68"/>
      <c r="G15" s="121"/>
      <c r="H15" s="121">
        <f>IF($C$4="Neattiecināmās izmaksas",IF('4a+c+n'!$Q15="N",'4a+c+n'!H15,0))</f>
        <v>0</v>
      </c>
      <c r="I15" s="121"/>
      <c r="J15" s="121"/>
      <c r="K15" s="122">
        <f>IF($C$4="Neattiecināmās izmaksas",IF('4a+c+n'!$Q15="N",'4a+c+n'!K15,0))</f>
        <v>0</v>
      </c>
      <c r="L15" s="84">
        <f>IF($C$4="Neattiecināmās izmaksas",IF('4a+c+n'!$Q15="N",'4a+c+n'!L15,0))</f>
        <v>0</v>
      </c>
      <c r="M15" s="121">
        <f>IF($C$4="Neattiecināmās izmaksas",IF('4a+c+n'!$Q15="N",'4a+c+n'!M15,0))</f>
        <v>0</v>
      </c>
      <c r="N15" s="121">
        <f>IF($C$4="Neattiecināmās izmaksas",IF('4a+c+n'!$Q15="N",'4a+c+n'!N15,0))</f>
        <v>0</v>
      </c>
      <c r="O15" s="121">
        <f>IF($C$4="Neattiecināmās izmaksas",IF('4a+c+n'!$Q15="N",'4a+c+n'!O15,0))</f>
        <v>0</v>
      </c>
      <c r="P15" s="122">
        <f>IF($C$4="Neattiecināmās izmaksas",IF('4a+c+n'!$Q15="N",'4a+c+n'!P15,0))</f>
        <v>0</v>
      </c>
    </row>
    <row r="16" spans="1:16" x14ac:dyDescent="0.2">
      <c r="A16" s="53">
        <f>IF(P16=0,0,IF(COUNTBLANK(P16)=1,0,COUNTA($P$14:P16)))</f>
        <v>0</v>
      </c>
      <c r="B16" s="24">
        <f>IF($C$4="Neattiecināmās izmaksas",IF('4a+c+n'!$Q16="N",'4a+c+n'!B16,0))</f>
        <v>0</v>
      </c>
      <c r="C16" s="24">
        <f>IF($C$4="Neattiecināmās izmaksas",IF('4a+c+n'!$Q16="N",'4a+c+n'!C16,0))</f>
        <v>0</v>
      </c>
      <c r="D16" s="24">
        <f>IF($C$4="Neattiecināmās izmaksas",IF('4a+c+n'!$Q16="N",'4a+c+n'!D16,0))</f>
        <v>0</v>
      </c>
      <c r="E16" s="47"/>
      <c r="F16" s="68"/>
      <c r="G16" s="121"/>
      <c r="H16" s="121">
        <f>IF($C$4="Neattiecināmās izmaksas",IF('4a+c+n'!$Q16="N",'4a+c+n'!H16,0))</f>
        <v>0</v>
      </c>
      <c r="I16" s="121"/>
      <c r="J16" s="121"/>
      <c r="K16" s="122">
        <f>IF($C$4="Neattiecināmās izmaksas",IF('4a+c+n'!$Q16="N",'4a+c+n'!K16,0))</f>
        <v>0</v>
      </c>
      <c r="L16" s="84">
        <f>IF($C$4="Neattiecināmās izmaksas",IF('4a+c+n'!$Q16="N",'4a+c+n'!L16,0))</f>
        <v>0</v>
      </c>
      <c r="M16" s="121">
        <f>IF($C$4="Neattiecināmās izmaksas",IF('4a+c+n'!$Q16="N",'4a+c+n'!M16,0))</f>
        <v>0</v>
      </c>
      <c r="N16" s="121">
        <f>IF($C$4="Neattiecināmās izmaksas",IF('4a+c+n'!$Q16="N",'4a+c+n'!N16,0))</f>
        <v>0</v>
      </c>
      <c r="O16" s="121">
        <f>IF($C$4="Neattiecināmās izmaksas",IF('4a+c+n'!$Q16="N",'4a+c+n'!O16,0))</f>
        <v>0</v>
      </c>
      <c r="P16" s="122">
        <f>IF($C$4="Neattiecināmās izmaksas",IF('4a+c+n'!$Q16="N",'4a+c+n'!P16,0))</f>
        <v>0</v>
      </c>
    </row>
    <row r="17" spans="1:16" x14ac:dyDescent="0.2">
      <c r="A17" s="53">
        <f>IF(P17=0,0,IF(COUNTBLANK(P17)=1,0,COUNTA($P$14:P17)))</f>
        <v>0</v>
      </c>
      <c r="B17" s="24">
        <f>IF($C$4="Neattiecināmās izmaksas",IF('4a+c+n'!$Q17="N",'4a+c+n'!B17,0))</f>
        <v>0</v>
      </c>
      <c r="C17" s="24">
        <f>IF($C$4="Neattiecināmās izmaksas",IF('4a+c+n'!$Q17="N",'4a+c+n'!C17,0))</f>
        <v>0</v>
      </c>
      <c r="D17" s="24">
        <f>IF($C$4="Neattiecināmās izmaksas",IF('4a+c+n'!$Q17="N",'4a+c+n'!D17,0))</f>
        <v>0</v>
      </c>
      <c r="E17" s="47"/>
      <c r="F17" s="68"/>
      <c r="G17" s="121"/>
      <c r="H17" s="121">
        <f>IF($C$4="Neattiecināmās izmaksas",IF('4a+c+n'!$Q17="N",'4a+c+n'!H17,0))</f>
        <v>0</v>
      </c>
      <c r="I17" s="121"/>
      <c r="J17" s="121"/>
      <c r="K17" s="122">
        <f>IF($C$4="Neattiecināmās izmaksas",IF('4a+c+n'!$Q17="N",'4a+c+n'!K17,0))</f>
        <v>0</v>
      </c>
      <c r="L17" s="84">
        <f>IF($C$4="Neattiecināmās izmaksas",IF('4a+c+n'!$Q17="N",'4a+c+n'!L17,0))</f>
        <v>0</v>
      </c>
      <c r="M17" s="121">
        <f>IF($C$4="Neattiecināmās izmaksas",IF('4a+c+n'!$Q17="N",'4a+c+n'!M17,0))</f>
        <v>0</v>
      </c>
      <c r="N17" s="121">
        <f>IF($C$4="Neattiecināmās izmaksas",IF('4a+c+n'!$Q17="N",'4a+c+n'!N17,0))</f>
        <v>0</v>
      </c>
      <c r="O17" s="121">
        <f>IF($C$4="Neattiecināmās izmaksas",IF('4a+c+n'!$Q17="N",'4a+c+n'!O17,0))</f>
        <v>0</v>
      </c>
      <c r="P17" s="122">
        <f>IF($C$4="Neattiecināmās izmaksas",IF('4a+c+n'!$Q17="N",'4a+c+n'!P17,0))</f>
        <v>0</v>
      </c>
    </row>
    <row r="18" spans="1:16" x14ac:dyDescent="0.2">
      <c r="A18" s="53">
        <f>IF(P18=0,0,IF(COUNTBLANK(P18)=1,0,COUNTA($P$14:P18)))</f>
        <v>0</v>
      </c>
      <c r="B18" s="24">
        <f>IF($C$4="Neattiecināmās izmaksas",IF('4a+c+n'!$Q18="N",'4a+c+n'!B18,0))</f>
        <v>0</v>
      </c>
      <c r="C18" s="24">
        <f>IF($C$4="Neattiecināmās izmaksas",IF('4a+c+n'!$Q18="N",'4a+c+n'!C18,0))</f>
        <v>0</v>
      </c>
      <c r="D18" s="24">
        <f>IF($C$4="Neattiecināmās izmaksas",IF('4a+c+n'!$Q18="N",'4a+c+n'!D18,0))</f>
        <v>0</v>
      </c>
      <c r="E18" s="47"/>
      <c r="F18" s="68"/>
      <c r="G18" s="121"/>
      <c r="H18" s="121">
        <f>IF($C$4="Neattiecināmās izmaksas",IF('4a+c+n'!$Q18="N",'4a+c+n'!H18,0))</f>
        <v>0</v>
      </c>
      <c r="I18" s="121"/>
      <c r="J18" s="121"/>
      <c r="K18" s="122">
        <f>IF($C$4="Neattiecināmās izmaksas",IF('4a+c+n'!$Q18="N",'4a+c+n'!K18,0))</f>
        <v>0</v>
      </c>
      <c r="L18" s="84">
        <f>IF($C$4="Neattiecināmās izmaksas",IF('4a+c+n'!$Q18="N",'4a+c+n'!L18,0))</f>
        <v>0</v>
      </c>
      <c r="M18" s="121">
        <f>IF($C$4="Neattiecināmās izmaksas",IF('4a+c+n'!$Q18="N",'4a+c+n'!M18,0))</f>
        <v>0</v>
      </c>
      <c r="N18" s="121">
        <f>IF($C$4="Neattiecināmās izmaksas",IF('4a+c+n'!$Q18="N",'4a+c+n'!N18,0))</f>
        <v>0</v>
      </c>
      <c r="O18" s="121">
        <f>IF($C$4="Neattiecināmās izmaksas",IF('4a+c+n'!$Q18="N",'4a+c+n'!O18,0))</f>
        <v>0</v>
      </c>
      <c r="P18" s="122">
        <f>IF($C$4="Neattiecināmās izmaksas",IF('4a+c+n'!$Q18="N",'4a+c+n'!P18,0))</f>
        <v>0</v>
      </c>
    </row>
    <row r="19" spans="1:16" x14ac:dyDescent="0.2">
      <c r="A19" s="53">
        <f>IF(P19=0,0,IF(COUNTBLANK(P19)=1,0,COUNTA($P$14:P19)))</f>
        <v>0</v>
      </c>
      <c r="B19" s="24">
        <f>IF($C$4="Neattiecināmās izmaksas",IF('4a+c+n'!$Q19="N",'4a+c+n'!B19,0))</f>
        <v>0</v>
      </c>
      <c r="C19" s="24">
        <f>IF($C$4="Neattiecināmās izmaksas",IF('4a+c+n'!$Q19="N",'4a+c+n'!C19,0))</f>
        <v>0</v>
      </c>
      <c r="D19" s="24">
        <f>IF($C$4="Neattiecināmās izmaksas",IF('4a+c+n'!$Q19="N",'4a+c+n'!D19,0))</f>
        <v>0</v>
      </c>
      <c r="E19" s="47"/>
      <c r="F19" s="68"/>
      <c r="G19" s="121"/>
      <c r="H19" s="121">
        <f>IF($C$4="Neattiecināmās izmaksas",IF('4a+c+n'!$Q19="N",'4a+c+n'!H19,0))</f>
        <v>0</v>
      </c>
      <c r="I19" s="121"/>
      <c r="J19" s="121"/>
      <c r="K19" s="122">
        <f>IF($C$4="Neattiecināmās izmaksas",IF('4a+c+n'!$Q19="N",'4a+c+n'!K19,0))</f>
        <v>0</v>
      </c>
      <c r="L19" s="84">
        <f>IF($C$4="Neattiecināmās izmaksas",IF('4a+c+n'!$Q19="N",'4a+c+n'!L19,0))</f>
        <v>0</v>
      </c>
      <c r="M19" s="121">
        <f>IF($C$4="Neattiecināmās izmaksas",IF('4a+c+n'!$Q19="N",'4a+c+n'!M19,0))</f>
        <v>0</v>
      </c>
      <c r="N19" s="121">
        <f>IF($C$4="Neattiecināmās izmaksas",IF('4a+c+n'!$Q19="N",'4a+c+n'!N19,0))</f>
        <v>0</v>
      </c>
      <c r="O19" s="121">
        <f>IF($C$4="Neattiecināmās izmaksas",IF('4a+c+n'!$Q19="N",'4a+c+n'!O19,0))</f>
        <v>0</v>
      </c>
      <c r="P19" s="122">
        <f>IF($C$4="Neattiecināmās izmaksas",IF('4a+c+n'!$Q19="N",'4a+c+n'!P19,0))</f>
        <v>0</v>
      </c>
    </row>
    <row r="20" spans="1:16" x14ac:dyDescent="0.2">
      <c r="A20" s="53">
        <f>IF(P20=0,0,IF(COUNTBLANK(P20)=1,0,COUNTA($P$14:P20)))</f>
        <v>0</v>
      </c>
      <c r="B20" s="24">
        <f>IF($C$4="Neattiecināmās izmaksas",IF('4a+c+n'!$Q20="N",'4a+c+n'!B20,0))</f>
        <v>0</v>
      </c>
      <c r="C20" s="24">
        <f>IF($C$4="Neattiecināmās izmaksas",IF('4a+c+n'!$Q20="N",'4a+c+n'!C20,0))</f>
        <v>0</v>
      </c>
      <c r="D20" s="24">
        <f>IF($C$4="Neattiecināmās izmaksas",IF('4a+c+n'!$Q20="N",'4a+c+n'!D20,0))</f>
        <v>0</v>
      </c>
      <c r="E20" s="47"/>
      <c r="F20" s="68"/>
      <c r="G20" s="121"/>
      <c r="H20" s="121">
        <f>IF($C$4="Neattiecināmās izmaksas",IF('4a+c+n'!$Q20="N",'4a+c+n'!H20,0))</f>
        <v>0</v>
      </c>
      <c r="I20" s="121"/>
      <c r="J20" s="121"/>
      <c r="K20" s="122">
        <f>IF($C$4="Neattiecināmās izmaksas",IF('4a+c+n'!$Q20="N",'4a+c+n'!K20,0))</f>
        <v>0</v>
      </c>
      <c r="L20" s="84">
        <f>IF($C$4="Neattiecināmās izmaksas",IF('4a+c+n'!$Q20="N",'4a+c+n'!L20,0))</f>
        <v>0</v>
      </c>
      <c r="M20" s="121">
        <f>IF($C$4="Neattiecināmās izmaksas",IF('4a+c+n'!$Q20="N",'4a+c+n'!M20,0))</f>
        <v>0</v>
      </c>
      <c r="N20" s="121">
        <f>IF($C$4="Neattiecināmās izmaksas",IF('4a+c+n'!$Q20="N",'4a+c+n'!N20,0))</f>
        <v>0</v>
      </c>
      <c r="O20" s="121">
        <f>IF($C$4="Neattiecināmās izmaksas",IF('4a+c+n'!$Q20="N",'4a+c+n'!O20,0))</f>
        <v>0</v>
      </c>
      <c r="P20" s="122">
        <f>IF($C$4="Neattiecināmās izmaksas",IF('4a+c+n'!$Q20="N",'4a+c+n'!P20,0))</f>
        <v>0</v>
      </c>
    </row>
    <row r="21" spans="1:16" x14ac:dyDescent="0.2">
      <c r="A21" s="53">
        <f>IF(P21=0,0,IF(COUNTBLANK(P21)=1,0,COUNTA($P$14:P21)))</f>
        <v>0</v>
      </c>
      <c r="B21" s="24">
        <f>IF($C$4="Neattiecināmās izmaksas",IF('4a+c+n'!$Q21="N",'4a+c+n'!B21,0))</f>
        <v>0</v>
      </c>
      <c r="C21" s="24">
        <f>IF($C$4="Neattiecināmās izmaksas",IF('4a+c+n'!$Q21="N",'4a+c+n'!C21,0))</f>
        <v>0</v>
      </c>
      <c r="D21" s="24">
        <f>IF($C$4="Neattiecināmās izmaksas",IF('4a+c+n'!$Q21="N",'4a+c+n'!D21,0))</f>
        <v>0</v>
      </c>
      <c r="E21" s="47"/>
      <c r="F21" s="68"/>
      <c r="G21" s="121"/>
      <c r="H21" s="121">
        <f>IF($C$4="Neattiecināmās izmaksas",IF('4a+c+n'!$Q21="N",'4a+c+n'!H21,0))</f>
        <v>0</v>
      </c>
      <c r="I21" s="121"/>
      <c r="J21" s="121"/>
      <c r="K21" s="122">
        <f>IF($C$4="Neattiecināmās izmaksas",IF('4a+c+n'!$Q21="N",'4a+c+n'!K21,0))</f>
        <v>0</v>
      </c>
      <c r="L21" s="84">
        <f>IF($C$4="Neattiecināmās izmaksas",IF('4a+c+n'!$Q21="N",'4a+c+n'!L21,0))</f>
        <v>0</v>
      </c>
      <c r="M21" s="121">
        <f>IF($C$4="Neattiecināmās izmaksas",IF('4a+c+n'!$Q21="N",'4a+c+n'!M21,0))</f>
        <v>0</v>
      </c>
      <c r="N21" s="121">
        <f>IF($C$4="Neattiecināmās izmaksas",IF('4a+c+n'!$Q21="N",'4a+c+n'!N21,0))</f>
        <v>0</v>
      </c>
      <c r="O21" s="121">
        <f>IF($C$4="Neattiecināmās izmaksas",IF('4a+c+n'!$Q21="N",'4a+c+n'!O21,0))</f>
        <v>0</v>
      </c>
      <c r="P21" s="122">
        <f>IF($C$4="Neattiecināmās izmaksas",IF('4a+c+n'!$Q21="N",'4a+c+n'!P21,0))</f>
        <v>0</v>
      </c>
    </row>
    <row r="22" spans="1:16" x14ac:dyDescent="0.2">
      <c r="A22" s="53">
        <f>IF(P22=0,0,IF(COUNTBLANK(P22)=1,0,COUNTA($P$14:P22)))</f>
        <v>0</v>
      </c>
      <c r="B22" s="24">
        <f>IF($C$4="Neattiecināmās izmaksas",IF('4a+c+n'!$Q22="N",'4a+c+n'!B22,0))</f>
        <v>0</v>
      </c>
      <c r="C22" s="24">
        <f>IF($C$4="Neattiecināmās izmaksas",IF('4a+c+n'!$Q22="N",'4a+c+n'!C22,0))</f>
        <v>0</v>
      </c>
      <c r="D22" s="24">
        <f>IF($C$4="Neattiecināmās izmaksas",IF('4a+c+n'!$Q22="N",'4a+c+n'!D22,0))</f>
        <v>0</v>
      </c>
      <c r="E22" s="47"/>
      <c r="F22" s="68"/>
      <c r="G22" s="121"/>
      <c r="H22" s="121">
        <f>IF($C$4="Neattiecināmās izmaksas",IF('4a+c+n'!$Q22="N",'4a+c+n'!H22,0))</f>
        <v>0</v>
      </c>
      <c r="I22" s="121"/>
      <c r="J22" s="121"/>
      <c r="K22" s="122">
        <f>IF($C$4="Neattiecināmās izmaksas",IF('4a+c+n'!$Q22="N",'4a+c+n'!K22,0))</f>
        <v>0</v>
      </c>
      <c r="L22" s="84">
        <f>IF($C$4="Neattiecināmās izmaksas",IF('4a+c+n'!$Q22="N",'4a+c+n'!L22,0))</f>
        <v>0</v>
      </c>
      <c r="M22" s="121">
        <f>IF($C$4="Neattiecināmās izmaksas",IF('4a+c+n'!$Q22="N",'4a+c+n'!M22,0))</f>
        <v>0</v>
      </c>
      <c r="N22" s="121">
        <f>IF($C$4="Neattiecināmās izmaksas",IF('4a+c+n'!$Q22="N",'4a+c+n'!N22,0))</f>
        <v>0</v>
      </c>
      <c r="O22" s="121">
        <f>IF($C$4="Neattiecināmās izmaksas",IF('4a+c+n'!$Q22="N",'4a+c+n'!O22,0))</f>
        <v>0</v>
      </c>
      <c r="P22" s="122">
        <f>IF($C$4="Neattiecināmās izmaksas",IF('4a+c+n'!$Q22="N",'4a+c+n'!P22,0))</f>
        <v>0</v>
      </c>
    </row>
    <row r="23" spans="1:16" x14ac:dyDescent="0.2">
      <c r="A23" s="53">
        <f>IF(P23=0,0,IF(COUNTBLANK(P23)=1,0,COUNTA($P$14:P23)))</f>
        <v>0</v>
      </c>
      <c r="B23" s="24">
        <f>IF($C$4="Neattiecināmās izmaksas",IF('4a+c+n'!$Q23="N",'4a+c+n'!B23,0))</f>
        <v>0</v>
      </c>
      <c r="C23" s="24">
        <f>IF($C$4="Neattiecināmās izmaksas",IF('4a+c+n'!$Q23="N",'4a+c+n'!C23,0))</f>
        <v>0</v>
      </c>
      <c r="D23" s="24">
        <f>IF($C$4="Neattiecināmās izmaksas",IF('4a+c+n'!$Q23="N",'4a+c+n'!D23,0))</f>
        <v>0</v>
      </c>
      <c r="E23" s="47"/>
      <c r="F23" s="68"/>
      <c r="G23" s="121"/>
      <c r="H23" s="121">
        <f>IF($C$4="Neattiecināmās izmaksas",IF('4a+c+n'!$Q23="N",'4a+c+n'!H23,0))</f>
        <v>0</v>
      </c>
      <c r="I23" s="121"/>
      <c r="J23" s="121"/>
      <c r="K23" s="122">
        <f>IF($C$4="Neattiecināmās izmaksas",IF('4a+c+n'!$Q23="N",'4a+c+n'!K23,0))</f>
        <v>0</v>
      </c>
      <c r="L23" s="84">
        <f>IF($C$4="Neattiecināmās izmaksas",IF('4a+c+n'!$Q23="N",'4a+c+n'!L23,0))</f>
        <v>0</v>
      </c>
      <c r="M23" s="121">
        <f>IF($C$4="Neattiecināmās izmaksas",IF('4a+c+n'!$Q23="N",'4a+c+n'!M23,0))</f>
        <v>0</v>
      </c>
      <c r="N23" s="121">
        <f>IF($C$4="Neattiecināmās izmaksas",IF('4a+c+n'!$Q23="N",'4a+c+n'!N23,0))</f>
        <v>0</v>
      </c>
      <c r="O23" s="121">
        <f>IF($C$4="Neattiecināmās izmaksas",IF('4a+c+n'!$Q23="N",'4a+c+n'!O23,0))</f>
        <v>0</v>
      </c>
      <c r="P23" s="122">
        <f>IF($C$4="Neattiecināmās izmaksas",IF('4a+c+n'!$Q23="N",'4a+c+n'!P23,0))</f>
        <v>0</v>
      </c>
    </row>
    <row r="24" spans="1:16" x14ac:dyDescent="0.2">
      <c r="A24" s="53">
        <f>IF(P24=0,0,IF(COUNTBLANK(P24)=1,0,COUNTA($P$14:P24)))</f>
        <v>0</v>
      </c>
      <c r="B24" s="24">
        <f>IF($C$4="Neattiecināmās izmaksas",IF('4a+c+n'!$Q24="N",'4a+c+n'!B24,0))</f>
        <v>0</v>
      </c>
      <c r="C24" s="24">
        <f>IF($C$4="Neattiecināmās izmaksas",IF('4a+c+n'!$Q24="N",'4a+c+n'!C24,0))</f>
        <v>0</v>
      </c>
      <c r="D24" s="24">
        <f>IF($C$4="Neattiecināmās izmaksas",IF('4a+c+n'!$Q24="N",'4a+c+n'!D24,0))</f>
        <v>0</v>
      </c>
      <c r="E24" s="47"/>
      <c r="F24" s="68"/>
      <c r="G24" s="121"/>
      <c r="H24" s="121">
        <f>IF($C$4="Neattiecināmās izmaksas",IF('4a+c+n'!$Q24="N",'4a+c+n'!H24,0))</f>
        <v>0</v>
      </c>
      <c r="I24" s="121"/>
      <c r="J24" s="121"/>
      <c r="K24" s="122">
        <f>IF($C$4="Neattiecināmās izmaksas",IF('4a+c+n'!$Q24="N",'4a+c+n'!K24,0))</f>
        <v>0</v>
      </c>
      <c r="L24" s="84">
        <f>IF($C$4="Neattiecināmās izmaksas",IF('4a+c+n'!$Q24="N",'4a+c+n'!L24,0))</f>
        <v>0</v>
      </c>
      <c r="M24" s="121">
        <f>IF($C$4="Neattiecināmās izmaksas",IF('4a+c+n'!$Q24="N",'4a+c+n'!M24,0))</f>
        <v>0</v>
      </c>
      <c r="N24" s="121">
        <f>IF($C$4="Neattiecināmās izmaksas",IF('4a+c+n'!$Q24="N",'4a+c+n'!N24,0))</f>
        <v>0</v>
      </c>
      <c r="O24" s="121">
        <f>IF($C$4="Neattiecināmās izmaksas",IF('4a+c+n'!$Q24="N",'4a+c+n'!O24,0))</f>
        <v>0</v>
      </c>
      <c r="P24" s="122">
        <f>IF($C$4="Neattiecināmās izmaksas",IF('4a+c+n'!$Q24="N",'4a+c+n'!P24,0))</f>
        <v>0</v>
      </c>
    </row>
    <row r="25" spans="1:16" x14ac:dyDescent="0.2">
      <c r="A25" s="53">
        <f>IF(P25=0,0,IF(COUNTBLANK(P25)=1,0,COUNTA($P$14:P25)))</f>
        <v>0</v>
      </c>
      <c r="B25" s="24">
        <f>IF($C$4="Neattiecināmās izmaksas",IF('4a+c+n'!$Q25="N",'4a+c+n'!B25,0))</f>
        <v>0</v>
      </c>
      <c r="C25" s="24">
        <f>IF($C$4="Neattiecināmās izmaksas",IF('4a+c+n'!$Q25="N",'4a+c+n'!C25,0))</f>
        <v>0</v>
      </c>
      <c r="D25" s="24">
        <f>IF($C$4="Neattiecināmās izmaksas",IF('4a+c+n'!$Q25="N",'4a+c+n'!D25,0))</f>
        <v>0</v>
      </c>
      <c r="E25" s="47"/>
      <c r="F25" s="68"/>
      <c r="G25" s="121"/>
      <c r="H25" s="121">
        <f>IF($C$4="Neattiecināmās izmaksas",IF('4a+c+n'!$Q25="N",'4a+c+n'!H25,0))</f>
        <v>0</v>
      </c>
      <c r="I25" s="121"/>
      <c r="J25" s="121"/>
      <c r="K25" s="122">
        <f>IF($C$4="Neattiecināmās izmaksas",IF('4a+c+n'!$Q25="N",'4a+c+n'!K25,0))</f>
        <v>0</v>
      </c>
      <c r="L25" s="84">
        <f>IF($C$4="Neattiecināmās izmaksas",IF('4a+c+n'!$Q25="N",'4a+c+n'!L25,0))</f>
        <v>0</v>
      </c>
      <c r="M25" s="121">
        <f>IF($C$4="Neattiecināmās izmaksas",IF('4a+c+n'!$Q25="N",'4a+c+n'!M25,0))</f>
        <v>0</v>
      </c>
      <c r="N25" s="121">
        <f>IF($C$4="Neattiecināmās izmaksas",IF('4a+c+n'!$Q25="N",'4a+c+n'!N25,0))</f>
        <v>0</v>
      </c>
      <c r="O25" s="121">
        <f>IF($C$4="Neattiecināmās izmaksas",IF('4a+c+n'!$Q25="N",'4a+c+n'!O25,0))</f>
        <v>0</v>
      </c>
      <c r="P25" s="122">
        <f>IF($C$4="Neattiecināmās izmaksas",IF('4a+c+n'!$Q25="N",'4a+c+n'!P25,0))</f>
        <v>0</v>
      </c>
    </row>
    <row r="26" spans="1:16" x14ac:dyDescent="0.2">
      <c r="A26" s="53">
        <f>IF(P26=0,0,IF(COUNTBLANK(P26)=1,0,COUNTA($P$14:P26)))</f>
        <v>0</v>
      </c>
      <c r="B26" s="24">
        <f>IF($C$4="Neattiecināmās izmaksas",IF('4a+c+n'!$Q26="N",'4a+c+n'!B26,0))</f>
        <v>0</v>
      </c>
      <c r="C26" s="24">
        <f>IF($C$4="Neattiecināmās izmaksas",IF('4a+c+n'!$Q26="N",'4a+c+n'!C26,0))</f>
        <v>0</v>
      </c>
      <c r="D26" s="24">
        <f>IF($C$4="Neattiecināmās izmaksas",IF('4a+c+n'!$Q26="N",'4a+c+n'!D26,0))</f>
        <v>0</v>
      </c>
      <c r="E26" s="47"/>
      <c r="F26" s="68"/>
      <c r="G26" s="121"/>
      <c r="H26" s="121">
        <f>IF($C$4="Neattiecināmās izmaksas",IF('4a+c+n'!$Q26="N",'4a+c+n'!H26,0))</f>
        <v>0</v>
      </c>
      <c r="I26" s="121"/>
      <c r="J26" s="121"/>
      <c r="K26" s="122">
        <f>IF($C$4="Neattiecināmās izmaksas",IF('4a+c+n'!$Q26="N",'4a+c+n'!K26,0))</f>
        <v>0</v>
      </c>
      <c r="L26" s="84">
        <f>IF($C$4="Neattiecināmās izmaksas",IF('4a+c+n'!$Q26="N",'4a+c+n'!L26,0))</f>
        <v>0</v>
      </c>
      <c r="M26" s="121">
        <f>IF($C$4="Neattiecināmās izmaksas",IF('4a+c+n'!$Q26="N",'4a+c+n'!M26,0))</f>
        <v>0</v>
      </c>
      <c r="N26" s="121">
        <f>IF($C$4="Neattiecināmās izmaksas",IF('4a+c+n'!$Q26="N",'4a+c+n'!N26,0))</f>
        <v>0</v>
      </c>
      <c r="O26" s="121">
        <f>IF($C$4="Neattiecināmās izmaksas",IF('4a+c+n'!$Q26="N",'4a+c+n'!O26,0))</f>
        <v>0</v>
      </c>
      <c r="P26" s="122">
        <f>IF($C$4="Neattiecināmās izmaksas",IF('4a+c+n'!$Q26="N",'4a+c+n'!P26,0))</f>
        <v>0</v>
      </c>
    </row>
    <row r="27" spans="1:16" x14ac:dyDescent="0.2">
      <c r="A27" s="53">
        <f>IF(P27=0,0,IF(COUNTBLANK(P27)=1,0,COUNTA($P$14:P27)))</f>
        <v>0</v>
      </c>
      <c r="B27" s="24">
        <f>IF($C$4="Neattiecināmās izmaksas",IF('4a+c+n'!$Q27="N",'4a+c+n'!B27,0))</f>
        <v>0</v>
      </c>
      <c r="C27" s="24">
        <f>IF($C$4="Neattiecināmās izmaksas",IF('4a+c+n'!$Q27="N",'4a+c+n'!C27,0))</f>
        <v>0</v>
      </c>
      <c r="D27" s="24">
        <f>IF($C$4="Neattiecināmās izmaksas",IF('4a+c+n'!$Q27="N",'4a+c+n'!D27,0))</f>
        <v>0</v>
      </c>
      <c r="E27" s="47"/>
      <c r="F27" s="68"/>
      <c r="G27" s="121"/>
      <c r="H27" s="121">
        <f>IF($C$4="Neattiecināmās izmaksas",IF('4a+c+n'!$Q27="N",'4a+c+n'!H27,0))</f>
        <v>0</v>
      </c>
      <c r="I27" s="121"/>
      <c r="J27" s="121"/>
      <c r="K27" s="122">
        <f>IF($C$4="Neattiecināmās izmaksas",IF('4a+c+n'!$Q27="N",'4a+c+n'!K27,0))</f>
        <v>0</v>
      </c>
      <c r="L27" s="84">
        <f>IF($C$4="Neattiecināmās izmaksas",IF('4a+c+n'!$Q27="N",'4a+c+n'!L27,0))</f>
        <v>0</v>
      </c>
      <c r="M27" s="121">
        <f>IF($C$4="Neattiecināmās izmaksas",IF('4a+c+n'!$Q27="N",'4a+c+n'!M27,0))</f>
        <v>0</v>
      </c>
      <c r="N27" s="121">
        <f>IF($C$4="Neattiecināmās izmaksas",IF('4a+c+n'!$Q27="N",'4a+c+n'!N27,0))</f>
        <v>0</v>
      </c>
      <c r="O27" s="121">
        <f>IF($C$4="Neattiecināmās izmaksas",IF('4a+c+n'!$Q27="N",'4a+c+n'!O27,0))</f>
        <v>0</v>
      </c>
      <c r="P27" s="122">
        <f>IF($C$4="Neattiecināmās izmaksas",IF('4a+c+n'!$Q27="N",'4a+c+n'!P27,0))</f>
        <v>0</v>
      </c>
    </row>
    <row r="28" spans="1:16" x14ac:dyDescent="0.2">
      <c r="A28" s="53">
        <f>IF(P28=0,0,IF(COUNTBLANK(P28)=1,0,COUNTA($P$14:P28)))</f>
        <v>0</v>
      </c>
      <c r="B28" s="24">
        <f>IF($C$4="Neattiecināmās izmaksas",IF('4a+c+n'!$Q28="N",'4a+c+n'!B28,0))</f>
        <v>0</v>
      </c>
      <c r="C28" s="24">
        <f>IF($C$4="Neattiecināmās izmaksas",IF('4a+c+n'!$Q28="N",'4a+c+n'!C28,0))</f>
        <v>0</v>
      </c>
      <c r="D28" s="24">
        <f>IF($C$4="Neattiecināmās izmaksas",IF('4a+c+n'!$Q28="N",'4a+c+n'!D28,0))</f>
        <v>0</v>
      </c>
      <c r="E28" s="47"/>
      <c r="F28" s="68"/>
      <c r="G28" s="121"/>
      <c r="H28" s="121">
        <f>IF($C$4="Neattiecināmās izmaksas",IF('4a+c+n'!$Q28="N",'4a+c+n'!H28,0))</f>
        <v>0</v>
      </c>
      <c r="I28" s="121"/>
      <c r="J28" s="121"/>
      <c r="K28" s="122">
        <f>IF($C$4="Neattiecināmās izmaksas",IF('4a+c+n'!$Q28="N",'4a+c+n'!K28,0))</f>
        <v>0</v>
      </c>
      <c r="L28" s="84">
        <f>IF($C$4="Neattiecināmās izmaksas",IF('4a+c+n'!$Q28="N",'4a+c+n'!L28,0))</f>
        <v>0</v>
      </c>
      <c r="M28" s="121">
        <f>IF($C$4="Neattiecināmās izmaksas",IF('4a+c+n'!$Q28="N",'4a+c+n'!M28,0))</f>
        <v>0</v>
      </c>
      <c r="N28" s="121">
        <f>IF($C$4="Neattiecināmās izmaksas",IF('4a+c+n'!$Q28="N",'4a+c+n'!N28,0))</f>
        <v>0</v>
      </c>
      <c r="O28" s="121">
        <f>IF($C$4="Neattiecināmās izmaksas",IF('4a+c+n'!$Q28="N",'4a+c+n'!O28,0))</f>
        <v>0</v>
      </c>
      <c r="P28" s="122">
        <f>IF($C$4="Neattiecināmās izmaksas",IF('4a+c+n'!$Q28="N",'4a+c+n'!P28,0))</f>
        <v>0</v>
      </c>
    </row>
    <row r="29" spans="1:16" ht="10.8" thickBot="1" x14ac:dyDescent="0.25">
      <c r="A29" s="53">
        <f>IF(P29=0,0,IF(COUNTBLANK(P29)=1,0,COUNTA($P$14:P29)))</f>
        <v>0</v>
      </c>
      <c r="B29" s="24">
        <f>IF($C$4="Neattiecināmās izmaksas",IF('4a+c+n'!$Q29="N",'4a+c+n'!B29,0))</f>
        <v>0</v>
      </c>
      <c r="C29" s="24">
        <f>IF($C$4="Neattiecināmās izmaksas",IF('4a+c+n'!$Q29="N",'4a+c+n'!C29,0))</f>
        <v>0</v>
      </c>
      <c r="D29" s="24">
        <f>IF($C$4="Neattiecināmās izmaksas",IF('4a+c+n'!$Q29="N",'4a+c+n'!D29,0))</f>
        <v>0</v>
      </c>
      <c r="E29" s="47"/>
      <c r="F29" s="68"/>
      <c r="G29" s="121"/>
      <c r="H29" s="121">
        <f>IF($C$4="Neattiecināmās izmaksas",IF('4a+c+n'!$Q29="N",'4a+c+n'!H29,0))</f>
        <v>0</v>
      </c>
      <c r="I29" s="121"/>
      <c r="J29" s="121"/>
      <c r="K29" s="122">
        <f>IF($C$4="Neattiecināmās izmaksas",IF('4a+c+n'!$Q29="N",'4a+c+n'!K29,0))</f>
        <v>0</v>
      </c>
      <c r="L29" s="84">
        <f>IF($C$4="Neattiecināmās izmaksas",IF('4a+c+n'!$Q29="N",'4a+c+n'!L29,0))</f>
        <v>0</v>
      </c>
      <c r="M29" s="121">
        <f>IF($C$4="Neattiecināmās izmaksas",IF('4a+c+n'!$Q29="N",'4a+c+n'!M29,0))</f>
        <v>0</v>
      </c>
      <c r="N29" s="121">
        <f>IF($C$4="Neattiecināmās izmaksas",IF('4a+c+n'!$Q29="N",'4a+c+n'!N29,0))</f>
        <v>0</v>
      </c>
      <c r="O29" s="121">
        <f>IF($C$4="Neattiecināmās izmaksas",IF('4a+c+n'!$Q29="N",'4a+c+n'!O29,0))</f>
        <v>0</v>
      </c>
      <c r="P29" s="122">
        <f>IF($C$4="Neattiecināmās izmaksas",IF('4a+c+n'!$Q29="N",'4a+c+n'!P29,0))</f>
        <v>0</v>
      </c>
    </row>
    <row r="30" spans="1:16" ht="12" customHeight="1" thickBot="1" x14ac:dyDescent="0.25">
      <c r="A30" s="320" t="s">
        <v>62</v>
      </c>
      <c r="B30" s="321"/>
      <c r="C30" s="321"/>
      <c r="D30" s="321"/>
      <c r="E30" s="321"/>
      <c r="F30" s="321"/>
      <c r="G30" s="321"/>
      <c r="H30" s="321"/>
      <c r="I30" s="321"/>
      <c r="J30" s="321"/>
      <c r="K30" s="322"/>
      <c r="L30" s="135">
        <f>SUM(L14:L29)</f>
        <v>0</v>
      </c>
      <c r="M30" s="136">
        <f>SUM(M14:M29)</f>
        <v>0</v>
      </c>
      <c r="N30" s="136">
        <f>SUM(N14:N29)</f>
        <v>0</v>
      </c>
      <c r="O30" s="136">
        <f>SUM(O14:O29)</f>
        <v>0</v>
      </c>
      <c r="P30" s="137">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n'!C35:H35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n'!C40:H40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n'!C43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205"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204" priority="1" operator="equal">
      <formula>0</formula>
    </cfRule>
  </conditionalFormatting>
  <conditionalFormatting sqref="C2:I2 D5:L8 N9:O9 L30:P30 C33:H33 C38:H38 C41">
    <cfRule type="cellIs" dxfId="203" priority="2"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Q42"/>
  <sheetViews>
    <sheetView workbookViewId="0">
      <selection activeCell="C21" sqref="C2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5</v>
      </c>
      <c r="E1" s="22"/>
      <c r="F1" s="22"/>
      <c r="G1" s="22"/>
      <c r="H1" s="22"/>
      <c r="I1" s="22"/>
      <c r="J1" s="22"/>
      <c r="N1" s="26"/>
      <c r="O1" s="27"/>
      <c r="P1" s="28"/>
    </row>
    <row r="2" spans="1:17" x14ac:dyDescent="0.2">
      <c r="A2" s="29"/>
      <c r="B2" s="29"/>
      <c r="C2" s="335" t="s">
        <v>342</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340</v>
      </c>
      <c r="B9" s="332"/>
      <c r="C9" s="332"/>
      <c r="D9" s="332"/>
      <c r="E9" s="332"/>
      <c r="F9" s="332"/>
      <c r="G9" s="31"/>
      <c r="H9" s="31"/>
      <c r="I9" s="31"/>
      <c r="J9" s="333" t="s">
        <v>45</v>
      </c>
      <c r="K9" s="333"/>
      <c r="L9" s="333"/>
      <c r="M9" s="333"/>
      <c r="N9" s="334">
        <f>P30</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2"/>
      <c r="B14" s="23"/>
      <c r="C14" s="172" t="s">
        <v>103</v>
      </c>
      <c r="D14" s="23"/>
      <c r="E14" s="173"/>
      <c r="F14" s="73"/>
      <c r="G14" s="151"/>
      <c r="H14" s="111">
        <f>F14*G14</f>
        <v>0</v>
      </c>
      <c r="I14" s="151"/>
      <c r="J14" s="151"/>
      <c r="K14" s="116">
        <f>SUM(H14:J14)</f>
        <v>0</v>
      </c>
      <c r="L14" s="73">
        <f>E14*F14</f>
        <v>0</v>
      </c>
      <c r="M14" s="111">
        <f>H14*E14</f>
        <v>0</v>
      </c>
      <c r="N14" s="111">
        <f>I14*E14</f>
        <v>0</v>
      </c>
      <c r="O14" s="111">
        <f>J14*E14</f>
        <v>0</v>
      </c>
      <c r="P14" s="112">
        <f>SUM(M14:O14)</f>
        <v>0</v>
      </c>
      <c r="Q14" s="59"/>
    </row>
    <row r="15" spans="1:17" ht="30.6" x14ac:dyDescent="0.2">
      <c r="A15" s="36">
        <v>1</v>
      </c>
      <c r="B15" s="24" t="s">
        <v>81</v>
      </c>
      <c r="C15" s="141" t="s">
        <v>104</v>
      </c>
      <c r="D15" s="174" t="s">
        <v>68</v>
      </c>
      <c r="E15" s="239">
        <v>1</v>
      </c>
      <c r="F15" s="148"/>
      <c r="G15" s="165"/>
      <c r="H15" s="113">
        <f>F15*G15</f>
        <v>0</v>
      </c>
      <c r="I15" s="155"/>
      <c r="J15" s="155"/>
      <c r="K15" s="117">
        <f t="shared" ref="K15:K29" si="0">SUM(H15:J15)</f>
        <v>0</v>
      </c>
      <c r="L15" s="41">
        <f t="shared" ref="L15:L29" si="1">E15*F15</f>
        <v>0</v>
      </c>
      <c r="M15" s="113">
        <f t="shared" ref="M15:M29" si="2">H15*E15</f>
        <v>0</v>
      </c>
      <c r="N15" s="113">
        <f t="shared" ref="N15:N29" si="3">I15*E15</f>
        <v>0</v>
      </c>
      <c r="O15" s="113">
        <f t="shared" ref="O15:O29" si="4">J15*E15</f>
        <v>0</v>
      </c>
      <c r="P15" s="114">
        <f t="shared" ref="P15:P29" si="5">SUM(M15:O15)</f>
        <v>0</v>
      </c>
      <c r="Q15" s="64" t="s">
        <v>46</v>
      </c>
    </row>
    <row r="16" spans="1:17" x14ac:dyDescent="0.2">
      <c r="A16" s="36">
        <v>2</v>
      </c>
      <c r="B16" s="74"/>
      <c r="C16" s="168" t="s">
        <v>105</v>
      </c>
      <c r="D16" s="24"/>
      <c r="E16" s="47"/>
      <c r="F16" s="41"/>
      <c r="G16" s="152"/>
      <c r="H16" s="113">
        <f t="shared" ref="H16:H29" si="6">F16*G16</f>
        <v>0</v>
      </c>
      <c r="I16" s="152"/>
      <c r="J16" s="152"/>
      <c r="K16" s="117">
        <f t="shared" si="0"/>
        <v>0</v>
      </c>
      <c r="L16" s="41">
        <f t="shared" si="1"/>
        <v>0</v>
      </c>
      <c r="M16" s="113">
        <f t="shared" si="2"/>
        <v>0</v>
      </c>
      <c r="N16" s="113">
        <f t="shared" si="3"/>
        <v>0</v>
      </c>
      <c r="O16" s="113">
        <f t="shared" si="4"/>
        <v>0</v>
      </c>
      <c r="P16" s="114">
        <f t="shared" si="5"/>
        <v>0</v>
      </c>
      <c r="Q16" s="64"/>
    </row>
    <row r="17" spans="1:17" ht="30.6" x14ac:dyDescent="0.2">
      <c r="A17" s="36">
        <v>3</v>
      </c>
      <c r="B17" s="24" t="s">
        <v>88</v>
      </c>
      <c r="C17" s="175" t="s">
        <v>106</v>
      </c>
      <c r="D17" s="174" t="s">
        <v>68</v>
      </c>
      <c r="E17" s="239">
        <v>1</v>
      </c>
      <c r="F17" s="148"/>
      <c r="G17" s="165"/>
      <c r="H17" s="113">
        <f t="shared" si="6"/>
        <v>0</v>
      </c>
      <c r="I17" s="155"/>
      <c r="J17" s="155"/>
      <c r="K17" s="117">
        <f t="shared" si="0"/>
        <v>0</v>
      </c>
      <c r="L17" s="41">
        <f t="shared" si="1"/>
        <v>0</v>
      </c>
      <c r="M17" s="113">
        <f t="shared" si="2"/>
        <v>0</v>
      </c>
      <c r="N17" s="113">
        <f t="shared" si="3"/>
        <v>0</v>
      </c>
      <c r="O17" s="113">
        <f t="shared" si="4"/>
        <v>0</v>
      </c>
      <c r="P17" s="114">
        <f t="shared" si="5"/>
        <v>0</v>
      </c>
      <c r="Q17" s="64" t="s">
        <v>47</v>
      </c>
    </row>
    <row r="18" spans="1:17" ht="20.399999999999999" x14ac:dyDescent="0.2">
      <c r="A18" s="36">
        <v>4</v>
      </c>
      <c r="B18" s="74"/>
      <c r="C18" s="168" t="s">
        <v>107</v>
      </c>
      <c r="D18" s="24"/>
      <c r="E18" s="47"/>
      <c r="F18" s="41"/>
      <c r="G18" s="152"/>
      <c r="H18" s="113">
        <f t="shared" si="6"/>
        <v>0</v>
      </c>
      <c r="I18" s="152"/>
      <c r="J18" s="152"/>
      <c r="K18" s="117">
        <f t="shared" si="0"/>
        <v>0</v>
      </c>
      <c r="L18" s="41">
        <f t="shared" si="1"/>
        <v>0</v>
      </c>
      <c r="M18" s="113">
        <f t="shared" si="2"/>
        <v>0</v>
      </c>
      <c r="N18" s="113">
        <f t="shared" si="3"/>
        <v>0</v>
      </c>
      <c r="O18" s="113">
        <f t="shared" si="4"/>
        <v>0</v>
      </c>
      <c r="P18" s="114">
        <f t="shared" si="5"/>
        <v>0</v>
      </c>
      <c r="Q18" s="64"/>
    </row>
    <row r="19" spans="1:17" ht="20.399999999999999" x14ac:dyDescent="0.2">
      <c r="A19" s="36">
        <v>5</v>
      </c>
      <c r="B19" s="24" t="s">
        <v>88</v>
      </c>
      <c r="C19" s="141" t="s">
        <v>108</v>
      </c>
      <c r="D19" s="159" t="s">
        <v>109</v>
      </c>
      <c r="E19" s="239">
        <v>18</v>
      </c>
      <c r="F19" s="148"/>
      <c r="G19" s="165"/>
      <c r="H19" s="113">
        <f t="shared" si="6"/>
        <v>0</v>
      </c>
      <c r="I19" s="155"/>
      <c r="J19" s="155"/>
      <c r="K19" s="117">
        <f t="shared" si="0"/>
        <v>0</v>
      </c>
      <c r="L19" s="41">
        <f t="shared" si="1"/>
        <v>0</v>
      </c>
      <c r="M19" s="113">
        <f t="shared" si="2"/>
        <v>0</v>
      </c>
      <c r="N19" s="113">
        <f t="shared" si="3"/>
        <v>0</v>
      </c>
      <c r="O19" s="113">
        <f t="shared" si="4"/>
        <v>0</v>
      </c>
      <c r="P19" s="114">
        <f t="shared" si="5"/>
        <v>0</v>
      </c>
      <c r="Q19" s="64" t="s">
        <v>46</v>
      </c>
    </row>
    <row r="20" spans="1:17" ht="30.6" x14ac:dyDescent="0.2">
      <c r="A20" s="36">
        <v>6</v>
      </c>
      <c r="B20" s="24" t="s">
        <v>88</v>
      </c>
      <c r="C20" s="141" t="s">
        <v>110</v>
      </c>
      <c r="D20" s="159" t="s">
        <v>111</v>
      </c>
      <c r="E20" s="235">
        <v>99</v>
      </c>
      <c r="F20" s="148"/>
      <c r="G20" s="165"/>
      <c r="H20" s="113">
        <f t="shared" si="6"/>
        <v>0</v>
      </c>
      <c r="I20" s="155"/>
      <c r="J20" s="155"/>
      <c r="K20" s="117">
        <f t="shared" si="0"/>
        <v>0</v>
      </c>
      <c r="L20" s="41">
        <f t="shared" si="1"/>
        <v>0</v>
      </c>
      <c r="M20" s="113">
        <f t="shared" si="2"/>
        <v>0</v>
      </c>
      <c r="N20" s="113">
        <f t="shared" si="3"/>
        <v>0</v>
      </c>
      <c r="O20" s="113">
        <f t="shared" si="4"/>
        <v>0</v>
      </c>
      <c r="P20" s="114">
        <f t="shared" si="5"/>
        <v>0</v>
      </c>
      <c r="Q20" s="64" t="s">
        <v>46</v>
      </c>
    </row>
    <row r="21" spans="1:17" ht="20.399999999999999" x14ac:dyDescent="0.2">
      <c r="A21" s="36">
        <v>7</v>
      </c>
      <c r="B21" s="24" t="s">
        <v>88</v>
      </c>
      <c r="C21" s="141" t="s">
        <v>112</v>
      </c>
      <c r="D21" s="159" t="s">
        <v>109</v>
      </c>
      <c r="E21" s="235">
        <v>18</v>
      </c>
      <c r="F21" s="148"/>
      <c r="G21" s="165"/>
      <c r="H21" s="113">
        <f t="shared" si="6"/>
        <v>0</v>
      </c>
      <c r="I21" s="155"/>
      <c r="J21" s="155"/>
      <c r="K21" s="117">
        <f t="shared" si="0"/>
        <v>0</v>
      </c>
      <c r="L21" s="41">
        <f t="shared" si="1"/>
        <v>0</v>
      </c>
      <c r="M21" s="113">
        <f t="shared" si="2"/>
        <v>0</v>
      </c>
      <c r="N21" s="113">
        <f t="shared" si="3"/>
        <v>0</v>
      </c>
      <c r="O21" s="113">
        <f t="shared" si="4"/>
        <v>0</v>
      </c>
      <c r="P21" s="114">
        <f t="shared" si="5"/>
        <v>0</v>
      </c>
      <c r="Q21" s="64" t="s">
        <v>46</v>
      </c>
    </row>
    <row r="22" spans="1:17" ht="20.399999999999999" x14ac:dyDescent="0.2">
      <c r="A22" s="36">
        <v>8</v>
      </c>
      <c r="B22" s="24" t="s">
        <v>88</v>
      </c>
      <c r="C22" s="141" t="s">
        <v>113</v>
      </c>
      <c r="D22" s="159" t="s">
        <v>111</v>
      </c>
      <c r="E22" s="235">
        <v>108</v>
      </c>
      <c r="F22" s="148"/>
      <c r="G22" s="165"/>
      <c r="H22" s="113">
        <f t="shared" si="6"/>
        <v>0</v>
      </c>
      <c r="I22" s="155"/>
      <c r="J22" s="155"/>
      <c r="K22" s="117">
        <f t="shared" si="0"/>
        <v>0</v>
      </c>
      <c r="L22" s="41">
        <f t="shared" si="1"/>
        <v>0</v>
      </c>
      <c r="M22" s="113">
        <f t="shared" si="2"/>
        <v>0</v>
      </c>
      <c r="N22" s="113">
        <f t="shared" si="3"/>
        <v>0</v>
      </c>
      <c r="O22" s="113">
        <f t="shared" si="4"/>
        <v>0</v>
      </c>
      <c r="P22" s="114">
        <f t="shared" si="5"/>
        <v>0</v>
      </c>
      <c r="Q22" s="64" t="s">
        <v>46</v>
      </c>
    </row>
    <row r="23" spans="1:17" ht="20.399999999999999" x14ac:dyDescent="0.2">
      <c r="A23" s="36">
        <v>9</v>
      </c>
      <c r="B23" s="24" t="s">
        <v>88</v>
      </c>
      <c r="C23" s="141" t="s">
        <v>114</v>
      </c>
      <c r="D23" s="159" t="s">
        <v>109</v>
      </c>
      <c r="E23" s="235">
        <v>18</v>
      </c>
      <c r="F23" s="148"/>
      <c r="G23" s="165"/>
      <c r="H23" s="113">
        <f t="shared" si="6"/>
        <v>0</v>
      </c>
      <c r="I23" s="155"/>
      <c r="J23" s="155"/>
      <c r="K23" s="117">
        <f t="shared" si="0"/>
        <v>0</v>
      </c>
      <c r="L23" s="41">
        <f t="shared" si="1"/>
        <v>0</v>
      </c>
      <c r="M23" s="113">
        <f t="shared" si="2"/>
        <v>0</v>
      </c>
      <c r="N23" s="113">
        <f t="shared" si="3"/>
        <v>0</v>
      </c>
      <c r="O23" s="113">
        <f t="shared" si="4"/>
        <v>0</v>
      </c>
      <c r="P23" s="114">
        <f t="shared" si="5"/>
        <v>0</v>
      </c>
      <c r="Q23" s="64" t="s">
        <v>46</v>
      </c>
    </row>
    <row r="24" spans="1:17" x14ac:dyDescent="0.2">
      <c r="A24" s="36">
        <v>10</v>
      </c>
      <c r="B24" s="74"/>
      <c r="C24" s="168" t="s">
        <v>115</v>
      </c>
      <c r="D24" s="24"/>
      <c r="E24" s="47"/>
      <c r="F24" s="41"/>
      <c r="G24" s="152"/>
      <c r="H24" s="113">
        <f t="shared" si="6"/>
        <v>0</v>
      </c>
      <c r="I24" s="152"/>
      <c r="J24" s="152"/>
      <c r="K24" s="117">
        <f t="shared" si="0"/>
        <v>0</v>
      </c>
      <c r="L24" s="41">
        <f t="shared" si="1"/>
        <v>0</v>
      </c>
      <c r="M24" s="113">
        <f t="shared" si="2"/>
        <v>0</v>
      </c>
      <c r="N24" s="113">
        <f t="shared" si="3"/>
        <v>0</v>
      </c>
      <c r="O24" s="113">
        <f t="shared" si="4"/>
        <v>0</v>
      </c>
      <c r="P24" s="114">
        <f t="shared" si="5"/>
        <v>0</v>
      </c>
      <c r="Q24" s="64"/>
    </row>
    <row r="25" spans="1:17" ht="51" x14ac:dyDescent="0.2">
      <c r="A25" s="36">
        <v>11</v>
      </c>
      <c r="B25" s="24" t="s">
        <v>88</v>
      </c>
      <c r="C25" s="176" t="s">
        <v>116</v>
      </c>
      <c r="D25" s="177" t="s">
        <v>117</v>
      </c>
      <c r="E25" s="244">
        <v>1</v>
      </c>
      <c r="F25" s="148"/>
      <c r="G25" s="165"/>
      <c r="H25" s="113">
        <f t="shared" si="6"/>
        <v>0</v>
      </c>
      <c r="I25" s="155"/>
      <c r="J25" s="155"/>
      <c r="K25" s="117">
        <f t="shared" si="0"/>
        <v>0</v>
      </c>
      <c r="L25" s="41">
        <f t="shared" si="1"/>
        <v>0</v>
      </c>
      <c r="M25" s="113">
        <f t="shared" si="2"/>
        <v>0</v>
      </c>
      <c r="N25" s="113">
        <f t="shared" si="3"/>
        <v>0</v>
      </c>
      <c r="O25" s="113">
        <f t="shared" si="4"/>
        <v>0</v>
      </c>
      <c r="P25" s="114">
        <f t="shared" si="5"/>
        <v>0</v>
      </c>
      <c r="Q25" s="64" t="s">
        <v>46</v>
      </c>
    </row>
    <row r="26" spans="1:17" ht="20.399999999999999" x14ac:dyDescent="0.2">
      <c r="A26" s="36">
        <v>12</v>
      </c>
      <c r="B26" s="24" t="s">
        <v>88</v>
      </c>
      <c r="C26" s="176" t="s">
        <v>118</v>
      </c>
      <c r="D26" s="159" t="s">
        <v>111</v>
      </c>
      <c r="E26" s="244">
        <v>1067.8800000000001</v>
      </c>
      <c r="F26" s="148"/>
      <c r="G26" s="165"/>
      <c r="H26" s="113">
        <f t="shared" si="6"/>
        <v>0</v>
      </c>
      <c r="I26" s="155"/>
      <c r="J26" s="155"/>
      <c r="K26" s="117">
        <f t="shared" si="0"/>
        <v>0</v>
      </c>
      <c r="L26" s="41">
        <f t="shared" si="1"/>
        <v>0</v>
      </c>
      <c r="M26" s="113">
        <f t="shared" si="2"/>
        <v>0</v>
      </c>
      <c r="N26" s="113">
        <f t="shared" si="3"/>
        <v>0</v>
      </c>
      <c r="O26" s="113">
        <f t="shared" si="4"/>
        <v>0</v>
      </c>
      <c r="P26" s="114">
        <f t="shared" si="5"/>
        <v>0</v>
      </c>
      <c r="Q26" s="64" t="s">
        <v>46</v>
      </c>
    </row>
    <row r="27" spans="1:17" ht="20.399999999999999" x14ac:dyDescent="0.2">
      <c r="A27" s="36">
        <v>13</v>
      </c>
      <c r="B27" s="24" t="s">
        <v>88</v>
      </c>
      <c r="C27" s="176" t="s">
        <v>119</v>
      </c>
      <c r="D27" s="159" t="s">
        <v>109</v>
      </c>
      <c r="E27" s="244">
        <v>177.98000000000002</v>
      </c>
      <c r="F27" s="148"/>
      <c r="G27" s="165"/>
      <c r="H27" s="113">
        <f t="shared" si="6"/>
        <v>0</v>
      </c>
      <c r="I27" s="155"/>
      <c r="J27" s="155"/>
      <c r="K27" s="117">
        <f t="shared" si="0"/>
        <v>0</v>
      </c>
      <c r="L27" s="41">
        <f t="shared" si="1"/>
        <v>0</v>
      </c>
      <c r="M27" s="113">
        <f t="shared" si="2"/>
        <v>0</v>
      </c>
      <c r="N27" s="113">
        <f t="shared" si="3"/>
        <v>0</v>
      </c>
      <c r="O27" s="113">
        <f t="shared" si="4"/>
        <v>0</v>
      </c>
      <c r="P27" s="114">
        <f t="shared" si="5"/>
        <v>0</v>
      </c>
      <c r="Q27" s="64" t="s">
        <v>46</v>
      </c>
    </row>
    <row r="28" spans="1:17" ht="20.399999999999999" x14ac:dyDescent="0.2">
      <c r="A28" s="36">
        <v>14</v>
      </c>
      <c r="B28" s="24" t="s">
        <v>88</v>
      </c>
      <c r="C28" s="141" t="s">
        <v>113</v>
      </c>
      <c r="D28" s="177" t="s">
        <v>111</v>
      </c>
      <c r="E28" s="235">
        <v>1067.8800000000001</v>
      </c>
      <c r="F28" s="148"/>
      <c r="G28" s="165"/>
      <c r="H28" s="113">
        <f t="shared" si="6"/>
        <v>0</v>
      </c>
      <c r="I28" s="155"/>
      <c r="J28" s="155"/>
      <c r="K28" s="117">
        <f t="shared" si="0"/>
        <v>0</v>
      </c>
      <c r="L28" s="41">
        <f t="shared" si="1"/>
        <v>0</v>
      </c>
      <c r="M28" s="113">
        <f t="shared" si="2"/>
        <v>0</v>
      </c>
      <c r="N28" s="113">
        <f t="shared" si="3"/>
        <v>0</v>
      </c>
      <c r="O28" s="113">
        <f t="shared" si="4"/>
        <v>0</v>
      </c>
      <c r="P28" s="114">
        <f t="shared" si="5"/>
        <v>0</v>
      </c>
      <c r="Q28" s="64" t="s">
        <v>46</v>
      </c>
    </row>
    <row r="29" spans="1:17" ht="21" thickBot="1" x14ac:dyDescent="0.25">
      <c r="A29" s="36">
        <v>15</v>
      </c>
      <c r="B29" s="25" t="s">
        <v>88</v>
      </c>
      <c r="C29" s="145" t="s">
        <v>114</v>
      </c>
      <c r="D29" s="160" t="s">
        <v>109</v>
      </c>
      <c r="E29" s="245">
        <v>177.98000000000002</v>
      </c>
      <c r="F29" s="150"/>
      <c r="G29" s="178"/>
      <c r="H29" s="113">
        <f t="shared" si="6"/>
        <v>0</v>
      </c>
      <c r="I29" s="157"/>
      <c r="J29" s="157"/>
      <c r="K29" s="117">
        <f t="shared" si="0"/>
        <v>0</v>
      </c>
      <c r="L29" s="41">
        <f t="shared" si="1"/>
        <v>0</v>
      </c>
      <c r="M29" s="113">
        <f t="shared" si="2"/>
        <v>0</v>
      </c>
      <c r="N29" s="113">
        <f t="shared" si="3"/>
        <v>0</v>
      </c>
      <c r="O29" s="113">
        <f t="shared" si="4"/>
        <v>0</v>
      </c>
      <c r="P29" s="114">
        <f t="shared" si="5"/>
        <v>0</v>
      </c>
      <c r="Q29" s="60" t="s">
        <v>46</v>
      </c>
    </row>
    <row r="30" spans="1:17" ht="12" customHeight="1" thickBot="1" x14ac:dyDescent="0.25">
      <c r="A30" s="320" t="s">
        <v>62</v>
      </c>
      <c r="B30" s="321"/>
      <c r="C30" s="321"/>
      <c r="D30" s="321"/>
      <c r="E30" s="321"/>
      <c r="F30" s="321"/>
      <c r="G30" s="321"/>
      <c r="H30" s="321"/>
      <c r="I30" s="321"/>
      <c r="J30" s="321"/>
      <c r="K30" s="322"/>
      <c r="L30" s="132">
        <f>SUM(L14:L29)</f>
        <v>0</v>
      </c>
      <c r="M30" s="133">
        <f>SUM(M14:M29)</f>
        <v>0</v>
      </c>
      <c r="N30" s="133">
        <f>SUM(N14:N29)</f>
        <v>0</v>
      </c>
      <c r="O30" s="133">
        <f>SUM(O14:O29)</f>
        <v>0</v>
      </c>
      <c r="P30" s="134">
        <f>SUM(P14:P29)</f>
        <v>0</v>
      </c>
    </row>
    <row r="31" spans="1:17" x14ac:dyDescent="0.2">
      <c r="A31" s="16"/>
      <c r="B31" s="16"/>
      <c r="C31" s="16"/>
      <c r="D31" s="16"/>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n'!C35:H35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n'!C40:H40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n'!C43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9:H39"/>
    <mergeCell ref="C4:I4"/>
    <mergeCell ref="F12:K12"/>
    <mergeCell ref="A9:F9"/>
    <mergeCell ref="J9:M9"/>
    <mergeCell ref="D8:L8"/>
    <mergeCell ref="A30:K30"/>
    <mergeCell ref="C33:H33"/>
    <mergeCell ref="C34:H34"/>
    <mergeCell ref="A36:D36"/>
    <mergeCell ref="C38:H38"/>
  </mergeCells>
  <conditionalFormatting sqref="A14:B16 B17:B23 A17:A29">
    <cfRule type="cellIs" dxfId="202" priority="12" operator="equal">
      <formula>0</formula>
    </cfRule>
  </conditionalFormatting>
  <conditionalFormatting sqref="A9:F9">
    <cfRule type="containsText" dxfId="201"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30:K30">
    <cfRule type="containsText" dxfId="200" priority="19" operator="containsText" text="Tiešās izmaksas kopā, t. sk. darba devēja sociālais nodoklis __.__% ">
      <formula>NOT(ISERROR(SEARCH("Tiešās izmaksas kopā, t. sk. darba devēja sociālais nodoklis __.__% ",A30)))</formula>
    </cfRule>
  </conditionalFormatting>
  <conditionalFormatting sqref="B25:B29">
    <cfRule type="cellIs" dxfId="199" priority="7" operator="equal">
      <formula>0</formula>
    </cfRule>
  </conditionalFormatting>
  <conditionalFormatting sqref="B24:G24">
    <cfRule type="cellIs" dxfId="198" priority="14" operator="equal">
      <formula>0</formula>
    </cfRule>
  </conditionalFormatting>
  <conditionalFormatting sqref="C20">
    <cfRule type="cellIs" dxfId="197" priority="11" operator="equal">
      <formula>0</formula>
    </cfRule>
  </conditionalFormatting>
  <conditionalFormatting sqref="C22:C23">
    <cfRule type="cellIs" dxfId="196" priority="10" operator="equal">
      <formula>0</formula>
    </cfRule>
  </conditionalFormatting>
  <conditionalFormatting sqref="C25:C26">
    <cfRule type="cellIs" dxfId="195" priority="5" operator="equal">
      <formula>0</formula>
    </cfRule>
  </conditionalFormatting>
  <conditionalFormatting sqref="C28:C29">
    <cfRule type="cellIs" dxfId="194" priority="8" operator="equal">
      <formula>0</formula>
    </cfRule>
  </conditionalFormatting>
  <conditionalFormatting sqref="C14:G19">
    <cfRule type="cellIs" dxfId="193" priority="13" operator="equal">
      <formula>0</formula>
    </cfRule>
  </conditionalFormatting>
  <conditionalFormatting sqref="C33:H33">
    <cfRule type="cellIs" dxfId="192" priority="27" operator="equal">
      <formula>0</formula>
    </cfRule>
  </conditionalFormatting>
  <conditionalFormatting sqref="C38:H38">
    <cfRule type="cellIs" dxfId="191" priority="28" operator="equal">
      <formula>0</formula>
    </cfRule>
  </conditionalFormatting>
  <conditionalFormatting sqref="C2:I2">
    <cfRule type="cellIs" dxfId="190" priority="2" operator="equal">
      <formula>0</formula>
    </cfRule>
  </conditionalFormatting>
  <conditionalFormatting sqref="C4:I4">
    <cfRule type="cellIs" dxfId="189" priority="25" operator="equal">
      <formula>0</formula>
    </cfRule>
  </conditionalFormatting>
  <conditionalFormatting sqref="D1">
    <cfRule type="cellIs" dxfId="188" priority="21" operator="equal">
      <formula>0</formula>
    </cfRule>
  </conditionalFormatting>
  <conditionalFormatting sqref="D5:L8">
    <cfRule type="cellIs" dxfId="187" priority="22" operator="equal">
      <formula>0</formula>
    </cfRule>
  </conditionalFormatting>
  <conditionalFormatting sqref="F20:G23">
    <cfRule type="cellIs" dxfId="186" priority="9" operator="equal">
      <formula>0</formula>
    </cfRule>
  </conditionalFormatting>
  <conditionalFormatting sqref="F25:G29">
    <cfRule type="cellIs" dxfId="185" priority="6" operator="equal">
      <formula>0</formula>
    </cfRule>
  </conditionalFormatting>
  <conditionalFormatting sqref="H14:H29">
    <cfRule type="cellIs" dxfId="184" priority="17" operator="equal">
      <formula>0</formula>
    </cfRule>
  </conditionalFormatting>
  <conditionalFormatting sqref="I14:J29">
    <cfRule type="cellIs" dxfId="183" priority="4" operator="equal">
      <formula>0</formula>
    </cfRule>
  </conditionalFormatting>
  <conditionalFormatting sqref="K14:P29">
    <cfRule type="cellIs" dxfId="182" priority="16" operator="equal">
      <formula>0</formula>
    </cfRule>
  </conditionalFormatting>
  <conditionalFormatting sqref="L30:P30">
    <cfRule type="cellIs" dxfId="181" priority="26" operator="equal">
      <formula>0</formula>
    </cfRule>
  </conditionalFormatting>
  <conditionalFormatting sqref="N9:O9">
    <cfRule type="cellIs" dxfId="180" priority="36" operator="equal">
      <formula>0</formula>
    </cfRule>
  </conditionalFormatting>
  <conditionalFormatting sqref="Q14:Q29">
    <cfRule type="cellIs" dxfId="179" priority="3" operator="equal">
      <formula>0</formula>
    </cfRule>
  </conditionalFormatting>
  <dataValidations count="1">
    <dataValidation type="list" allowBlank="1" showInputMessage="1" showErrorMessage="1" sqref="Q14:Q29">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0" operator="containsText" id="{A741B695-5E60-45D8-944C-2D04D39B2193}">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29" operator="containsText" id="{443EB233-F567-4949-B038-4ADE85277BE0}">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P42"/>
  <sheetViews>
    <sheetView topLeftCell="A11" workbookViewId="0">
      <selection activeCell="S33" sqref="S3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'5a+c+n'!D1</f>
        <v>5</v>
      </c>
      <c r="E1" s="22"/>
      <c r="F1" s="22"/>
      <c r="G1" s="22"/>
      <c r="H1" s="22"/>
      <c r="I1" s="22"/>
      <c r="J1" s="22"/>
      <c r="N1" s="26"/>
      <c r="O1" s="27"/>
      <c r="P1" s="28"/>
    </row>
    <row r="2" spans="1:16" x14ac:dyDescent="0.2">
      <c r="A2" s="29"/>
      <c r="B2" s="29"/>
      <c r="C2" s="335" t="str">
        <f>'5a+c+n'!C2:I2</f>
        <v>Pagraba pārseguma siltināšana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'5a+c+n'!A9</f>
        <v>Tāme sastādīta  2024. gada tirgus cenās, pamatojoties uz AR daļas rasējumiem</v>
      </c>
      <c r="B9" s="332"/>
      <c r="C9" s="332"/>
      <c r="D9" s="332"/>
      <c r="E9" s="332"/>
      <c r="F9" s="332"/>
      <c r="G9" s="31"/>
      <c r="H9" s="31"/>
      <c r="I9" s="31"/>
      <c r="J9" s="333" t="s">
        <v>45</v>
      </c>
      <c r="K9" s="333"/>
      <c r="L9" s="333"/>
      <c r="M9" s="333"/>
      <c r="N9" s="334">
        <f>P30</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23">
        <f>IF($C$4="Attiecināmās izmaksas",IF('5a+c+n'!$Q14="A",'5a+c+n'!B14,0),0)</f>
        <v>0</v>
      </c>
      <c r="C14" s="23">
        <f>IF($C$4="Attiecināmās izmaksas",IF('5a+c+n'!$Q14="A",'5a+c+n'!C14,0),0)</f>
        <v>0</v>
      </c>
      <c r="D14" s="23">
        <f>IF($C$4="Attiecināmās izmaksas",IF('5a+c+n'!$Q14="A",'5a+c+n'!D14,0),0)</f>
        <v>0</v>
      </c>
      <c r="E14" s="46"/>
      <c r="F14" s="66"/>
      <c r="G14" s="119"/>
      <c r="H14" s="119">
        <f>IF($C$4="Attiecināmās izmaksas",IF('5a+c+n'!$Q14="A",'5a+c+n'!H14,0),0)</f>
        <v>0</v>
      </c>
      <c r="I14" s="119"/>
      <c r="J14" s="119"/>
      <c r="K14" s="120">
        <f>IF($C$4="Attiecināmās izmaksas",IF('5a+c+n'!$Q14="A",'5a+c+n'!K14,0),0)</f>
        <v>0</v>
      </c>
      <c r="L14" s="66">
        <f>IF($C$4="Attiecināmās izmaksas",IF('5a+c+n'!$Q14="A",'5a+c+n'!L14,0),0)</f>
        <v>0</v>
      </c>
      <c r="M14" s="119">
        <f>IF($C$4="Attiecināmās izmaksas",IF('5a+c+n'!$Q14="A",'5a+c+n'!M14,0),0)</f>
        <v>0</v>
      </c>
      <c r="N14" s="119">
        <f>IF($C$4="Attiecināmās izmaksas",IF('5a+c+n'!$Q14="A",'5a+c+n'!N14,0),0)</f>
        <v>0</v>
      </c>
      <c r="O14" s="119">
        <f>IF($C$4="Attiecināmās izmaksas",IF('5a+c+n'!$Q14="A",'5a+c+n'!O14,0),0)</f>
        <v>0</v>
      </c>
      <c r="P14" s="120">
        <f>IF($C$4="Attiecināmās izmaksas",IF('5a+c+n'!$Q14="A",'5a+c+n'!P14,0),0)</f>
        <v>0</v>
      </c>
    </row>
    <row r="15" spans="1:16" ht="30.6" x14ac:dyDescent="0.2">
      <c r="A15" s="53">
        <f>IF(P15=0,0,IF(COUNTBLANK(P15)=1,0,COUNTA($P$14:P15)))</f>
        <v>0</v>
      </c>
      <c r="B15" s="24" t="str">
        <f>IF($C$4="Attiecināmās izmaksas",IF('5a+c+n'!$Q15="A",'5a+c+n'!B15,0),0)</f>
        <v>02-00000</v>
      </c>
      <c r="C15" s="24" t="str">
        <f>IF($C$4="Attiecināmās izmaksas",IF('5a+c+n'!$Q15="A",'5a+c+n'!C15,0),0)</f>
        <v>Esošo dzīvokļu īpašnieku noliktavu sienu, durvju saīsināšana (atjaunojot stabilitāti) pagraba griestu siltināšanas izbūves nodrošināšanai</v>
      </c>
      <c r="D15" s="24" t="str">
        <f>IF($C$4="Attiecināmās izmaksas",IF('5a+c+n'!$Q15="A",'5a+c+n'!D15,0),0)</f>
        <v>kompl</v>
      </c>
      <c r="E15" s="47"/>
      <c r="F15" s="68"/>
      <c r="G15" s="121"/>
      <c r="H15" s="121">
        <f>IF($C$4="Attiecināmās izmaksas",IF('5a+c+n'!$Q15="A",'5a+c+n'!H15,0),0)</f>
        <v>0</v>
      </c>
      <c r="I15" s="121"/>
      <c r="J15" s="121"/>
      <c r="K15" s="122">
        <f>IF($C$4="Attiecināmās izmaksas",IF('5a+c+n'!$Q15="A",'5a+c+n'!K15,0),0)</f>
        <v>0</v>
      </c>
      <c r="L15" s="68">
        <f>IF($C$4="Attiecināmās izmaksas",IF('5a+c+n'!$Q15="A",'5a+c+n'!L15,0),0)</f>
        <v>0</v>
      </c>
      <c r="M15" s="121">
        <f>IF($C$4="Attiecināmās izmaksas",IF('5a+c+n'!$Q15="A",'5a+c+n'!M15,0),0)</f>
        <v>0</v>
      </c>
      <c r="N15" s="121">
        <f>IF($C$4="Attiecināmās izmaksas",IF('5a+c+n'!$Q15="A",'5a+c+n'!N15,0),0)</f>
        <v>0</v>
      </c>
      <c r="O15" s="121">
        <f>IF($C$4="Attiecināmās izmaksas",IF('5a+c+n'!$Q15="A",'5a+c+n'!O15,0),0)</f>
        <v>0</v>
      </c>
      <c r="P15" s="122">
        <f>IF($C$4="Attiecināmās izmaksas",IF('5a+c+n'!$Q15="A",'5a+c+n'!P15,0),0)</f>
        <v>0</v>
      </c>
    </row>
    <row r="16" spans="1:16" x14ac:dyDescent="0.2">
      <c r="A16" s="53">
        <f>IF(P16=0,0,IF(COUNTBLANK(P16)=1,0,COUNTA($P$14:P16)))</f>
        <v>0</v>
      </c>
      <c r="B16" s="24">
        <f>IF($C$4="Attiecināmās izmaksas",IF('5a+c+n'!$Q16="A",'5a+c+n'!B16,0),0)</f>
        <v>0</v>
      </c>
      <c r="C16" s="24">
        <f>IF($C$4="Attiecināmās izmaksas",IF('5a+c+n'!$Q16="A",'5a+c+n'!C16,0),0)</f>
        <v>0</v>
      </c>
      <c r="D16" s="24">
        <f>IF($C$4="Attiecināmās izmaksas",IF('5a+c+n'!$Q16="A",'5a+c+n'!D16,0),0)</f>
        <v>0</v>
      </c>
      <c r="E16" s="47"/>
      <c r="F16" s="68"/>
      <c r="G16" s="121"/>
      <c r="H16" s="121">
        <f>IF($C$4="Attiecināmās izmaksas",IF('5a+c+n'!$Q16="A",'5a+c+n'!H16,0),0)</f>
        <v>0</v>
      </c>
      <c r="I16" s="121"/>
      <c r="J16" s="121"/>
      <c r="K16" s="122">
        <f>IF($C$4="Attiecināmās izmaksas",IF('5a+c+n'!$Q16="A",'5a+c+n'!K16,0),0)</f>
        <v>0</v>
      </c>
      <c r="L16" s="68">
        <f>IF($C$4="Attiecināmās izmaksas",IF('5a+c+n'!$Q16="A",'5a+c+n'!L16,0),0)</f>
        <v>0</v>
      </c>
      <c r="M16" s="121">
        <f>IF($C$4="Attiecināmās izmaksas",IF('5a+c+n'!$Q16="A",'5a+c+n'!M16,0),0)</f>
        <v>0</v>
      </c>
      <c r="N16" s="121">
        <f>IF($C$4="Attiecināmās izmaksas",IF('5a+c+n'!$Q16="A",'5a+c+n'!N16,0),0)</f>
        <v>0</v>
      </c>
      <c r="O16" s="121">
        <f>IF($C$4="Attiecināmās izmaksas",IF('5a+c+n'!$Q16="A",'5a+c+n'!O16,0),0)</f>
        <v>0</v>
      </c>
      <c r="P16" s="122">
        <f>IF($C$4="Attiecināmās izmaksas",IF('5a+c+n'!$Q16="A",'5a+c+n'!P16,0),0)</f>
        <v>0</v>
      </c>
    </row>
    <row r="17" spans="1:16" x14ac:dyDescent="0.2">
      <c r="A17" s="53">
        <f>IF(P17=0,0,IF(COUNTBLANK(P17)=1,0,COUNTA($P$14:P17)))</f>
        <v>0</v>
      </c>
      <c r="B17" s="24">
        <f>IF($C$4="Attiecināmās izmaksas",IF('5a+c+n'!$Q17="A",'5a+c+n'!B17,0),0)</f>
        <v>0</v>
      </c>
      <c r="C17" s="24">
        <f>IF($C$4="Attiecināmās izmaksas",IF('5a+c+n'!$Q17="A",'5a+c+n'!C17,0),0)</f>
        <v>0</v>
      </c>
      <c r="D17" s="24">
        <f>IF($C$4="Attiecināmās izmaksas",IF('5a+c+n'!$Q17="A",'5a+c+n'!D17,0),0)</f>
        <v>0</v>
      </c>
      <c r="E17" s="47"/>
      <c r="F17" s="68"/>
      <c r="G17" s="121"/>
      <c r="H17" s="121">
        <f>IF($C$4="Attiecināmās izmaksas",IF('5a+c+n'!$Q17="A",'5a+c+n'!H17,0),0)</f>
        <v>0</v>
      </c>
      <c r="I17" s="121"/>
      <c r="J17" s="121"/>
      <c r="K17" s="122">
        <f>IF($C$4="Attiecināmās izmaksas",IF('5a+c+n'!$Q17="A",'5a+c+n'!K17,0),0)</f>
        <v>0</v>
      </c>
      <c r="L17" s="68">
        <f>IF($C$4="Attiecināmās izmaksas",IF('5a+c+n'!$Q17="A",'5a+c+n'!L17,0),0)</f>
        <v>0</v>
      </c>
      <c r="M17" s="121">
        <f>IF($C$4="Attiecināmās izmaksas",IF('5a+c+n'!$Q17="A",'5a+c+n'!M17,0),0)</f>
        <v>0</v>
      </c>
      <c r="N17" s="121">
        <f>IF($C$4="Attiecināmās izmaksas",IF('5a+c+n'!$Q17="A",'5a+c+n'!N17,0),0)</f>
        <v>0</v>
      </c>
      <c r="O17" s="121">
        <f>IF($C$4="Attiecināmās izmaksas",IF('5a+c+n'!$Q17="A",'5a+c+n'!O17,0),0)</f>
        <v>0</v>
      </c>
      <c r="P17" s="122">
        <f>IF($C$4="Attiecināmās izmaksas",IF('5a+c+n'!$Q17="A",'5a+c+n'!P17,0),0)</f>
        <v>0</v>
      </c>
    </row>
    <row r="18" spans="1:16" x14ac:dyDescent="0.2">
      <c r="A18" s="53">
        <f>IF(P18=0,0,IF(COUNTBLANK(P18)=1,0,COUNTA($P$14:P18)))</f>
        <v>0</v>
      </c>
      <c r="B18" s="24">
        <f>IF($C$4="Attiecināmās izmaksas",IF('5a+c+n'!$Q18="A",'5a+c+n'!B18,0),0)</f>
        <v>0</v>
      </c>
      <c r="C18" s="24">
        <f>IF($C$4="Attiecināmās izmaksas",IF('5a+c+n'!$Q18="A",'5a+c+n'!C18,0),0)</f>
        <v>0</v>
      </c>
      <c r="D18" s="24">
        <f>IF($C$4="Attiecināmās izmaksas",IF('5a+c+n'!$Q18="A",'5a+c+n'!D18,0),0)</f>
        <v>0</v>
      </c>
      <c r="E18" s="47"/>
      <c r="F18" s="68"/>
      <c r="G18" s="121"/>
      <c r="H18" s="121">
        <f>IF($C$4="Attiecināmās izmaksas",IF('5a+c+n'!$Q18="A",'5a+c+n'!H18,0),0)</f>
        <v>0</v>
      </c>
      <c r="I18" s="121"/>
      <c r="J18" s="121"/>
      <c r="K18" s="122">
        <f>IF($C$4="Attiecināmās izmaksas",IF('5a+c+n'!$Q18="A",'5a+c+n'!K18,0),0)</f>
        <v>0</v>
      </c>
      <c r="L18" s="68">
        <f>IF($C$4="Attiecināmās izmaksas",IF('5a+c+n'!$Q18="A",'5a+c+n'!L18,0),0)</f>
        <v>0</v>
      </c>
      <c r="M18" s="121">
        <f>IF($C$4="Attiecināmās izmaksas",IF('5a+c+n'!$Q18="A",'5a+c+n'!M18,0),0)</f>
        <v>0</v>
      </c>
      <c r="N18" s="121">
        <f>IF($C$4="Attiecināmās izmaksas",IF('5a+c+n'!$Q18="A",'5a+c+n'!N18,0),0)</f>
        <v>0</v>
      </c>
      <c r="O18" s="121">
        <f>IF($C$4="Attiecināmās izmaksas",IF('5a+c+n'!$Q18="A",'5a+c+n'!O18,0),0)</f>
        <v>0</v>
      </c>
      <c r="P18" s="122">
        <f>IF($C$4="Attiecināmās izmaksas",IF('5a+c+n'!$Q18="A",'5a+c+n'!P18,0),0)</f>
        <v>0</v>
      </c>
    </row>
    <row r="19" spans="1:16" ht="20.399999999999999" x14ac:dyDescent="0.2">
      <c r="A19" s="53">
        <f>IF(P19=0,0,IF(COUNTBLANK(P19)=1,0,COUNTA($P$14:P19)))</f>
        <v>0</v>
      </c>
      <c r="B19" s="24" t="str">
        <f>IF($C$4="Attiecināmās izmaksas",IF('5a+c+n'!$Q19="A",'5a+c+n'!B19,0),0)</f>
        <v>13-00000</v>
      </c>
      <c r="C19" s="24" t="str">
        <f>IF($C$4="Attiecināmās izmaksas",IF('5a+c+n'!$Q19="A",'5a+c+n'!C19,0),0)</f>
        <v>Virsmas attīrīšana, izlīdzināšana, sagatavošana</v>
      </c>
      <c r="D19" s="24" t="str">
        <f>IF($C$4="Attiecināmās izmaksas",IF('5a+c+n'!$Q19="A",'5a+c+n'!D19,0),0)</f>
        <v>m2</v>
      </c>
      <c r="E19" s="47"/>
      <c r="F19" s="68"/>
      <c r="G19" s="121"/>
      <c r="H19" s="121">
        <f>IF($C$4="Attiecināmās izmaksas",IF('5a+c+n'!$Q19="A",'5a+c+n'!H19,0),0)</f>
        <v>0</v>
      </c>
      <c r="I19" s="121"/>
      <c r="J19" s="121"/>
      <c r="K19" s="122">
        <f>IF($C$4="Attiecināmās izmaksas",IF('5a+c+n'!$Q19="A",'5a+c+n'!K19,0),0)</f>
        <v>0</v>
      </c>
      <c r="L19" s="68">
        <f>IF($C$4="Attiecināmās izmaksas",IF('5a+c+n'!$Q19="A",'5a+c+n'!L19,0),0)</f>
        <v>0</v>
      </c>
      <c r="M19" s="121">
        <f>IF($C$4="Attiecināmās izmaksas",IF('5a+c+n'!$Q19="A",'5a+c+n'!M19,0),0)</f>
        <v>0</v>
      </c>
      <c r="N19" s="121">
        <f>IF($C$4="Attiecināmās izmaksas",IF('5a+c+n'!$Q19="A",'5a+c+n'!N19,0),0)</f>
        <v>0</v>
      </c>
      <c r="O19" s="121">
        <f>IF($C$4="Attiecināmās izmaksas",IF('5a+c+n'!$Q19="A",'5a+c+n'!O19,0),0)</f>
        <v>0</v>
      </c>
      <c r="P19" s="122">
        <f>IF($C$4="Attiecināmās izmaksas",IF('5a+c+n'!$Q19="A",'5a+c+n'!P19,0),0)</f>
        <v>0</v>
      </c>
    </row>
    <row r="20" spans="1:16" ht="30.6" x14ac:dyDescent="0.2">
      <c r="A20" s="53">
        <f>IF(P20=0,0,IF(COUNTBLANK(P20)=1,0,COUNTA($P$14:P20)))</f>
        <v>0</v>
      </c>
      <c r="B20" s="24" t="str">
        <f>IF($C$4="Attiecināmās izmaksas",IF('5a+c+n'!$Q20="A",'5a+c+n'!B20,0),0)</f>
        <v>13-00000</v>
      </c>
      <c r="C20" s="24" t="str">
        <f>IF($C$4="Attiecināmās izmaksas",IF('5a+c+n'!$Q20="A",'5a+c+n'!C20,0),0)</f>
        <v>Siltumizolācijas materiālu stiprināšana ar līmjavu SAKRET BAK vai ekvivalentu. Pēc nepieciešamības pirms tam virsmas gruntēšana.</v>
      </c>
      <c r="D20" s="24" t="str">
        <f>IF($C$4="Attiecināmās izmaksas",IF('5a+c+n'!$Q20="A",'5a+c+n'!D20,0),0)</f>
        <v>kg</v>
      </c>
      <c r="E20" s="47"/>
      <c r="F20" s="68"/>
      <c r="G20" s="121"/>
      <c r="H20" s="121">
        <f>IF($C$4="Attiecināmās izmaksas",IF('5a+c+n'!$Q20="A",'5a+c+n'!H20,0),0)</f>
        <v>0</v>
      </c>
      <c r="I20" s="121"/>
      <c r="J20" s="121"/>
      <c r="K20" s="122">
        <f>IF($C$4="Attiecināmās izmaksas",IF('5a+c+n'!$Q20="A",'5a+c+n'!K20,0),0)</f>
        <v>0</v>
      </c>
      <c r="L20" s="68">
        <f>IF($C$4="Attiecināmās izmaksas",IF('5a+c+n'!$Q20="A",'5a+c+n'!L20,0),0)</f>
        <v>0</v>
      </c>
      <c r="M20" s="121">
        <f>IF($C$4="Attiecināmās izmaksas",IF('5a+c+n'!$Q20="A",'5a+c+n'!M20,0),0)</f>
        <v>0</v>
      </c>
      <c r="N20" s="121">
        <f>IF($C$4="Attiecināmās izmaksas",IF('5a+c+n'!$Q20="A",'5a+c+n'!N20,0),0)</f>
        <v>0</v>
      </c>
      <c r="O20" s="121">
        <f>IF($C$4="Attiecināmās izmaksas",IF('5a+c+n'!$Q20="A",'5a+c+n'!O20,0),0)</f>
        <v>0</v>
      </c>
      <c r="P20" s="122">
        <f>IF($C$4="Attiecināmās izmaksas",IF('5a+c+n'!$Q20="A",'5a+c+n'!P20,0),0)</f>
        <v>0</v>
      </c>
    </row>
    <row r="21" spans="1:16" ht="20.399999999999999" x14ac:dyDescent="0.2">
      <c r="A21" s="53">
        <f>IF(P21=0,0,IF(COUNTBLANK(P21)=1,0,COUNTA($P$14:P21)))</f>
        <v>0</v>
      </c>
      <c r="B21" s="24" t="str">
        <f>IF($C$4="Attiecināmās izmaksas",IF('5a+c+n'!$Q21="A",'5a+c+n'!B21,0),0)</f>
        <v>13-00000</v>
      </c>
      <c r="C21" s="24" t="str">
        <f>IF($C$4="Attiecināmās izmaksas",IF('5a+c+n'!$Q21="A",'5a+c+n'!C21,0),0)</f>
        <v>Nedegoša akmens vates siltumizolācija plānajām apmetuma sistēmām - λ&lt;=0,036 W/(mK), b=50 mm</v>
      </c>
      <c r="D21" s="24" t="str">
        <f>IF($C$4="Attiecināmās izmaksas",IF('5a+c+n'!$Q21="A",'5a+c+n'!D21,0),0)</f>
        <v>m2</v>
      </c>
      <c r="E21" s="47"/>
      <c r="F21" s="68"/>
      <c r="G21" s="121"/>
      <c r="H21" s="121">
        <f>IF($C$4="Attiecināmās izmaksas",IF('5a+c+n'!$Q21="A",'5a+c+n'!H21,0),0)</f>
        <v>0</v>
      </c>
      <c r="I21" s="121"/>
      <c r="J21" s="121"/>
      <c r="K21" s="122">
        <f>IF($C$4="Attiecināmās izmaksas",IF('5a+c+n'!$Q21="A",'5a+c+n'!K21,0),0)</f>
        <v>0</v>
      </c>
      <c r="L21" s="68">
        <f>IF($C$4="Attiecināmās izmaksas",IF('5a+c+n'!$Q21="A",'5a+c+n'!L21,0),0)</f>
        <v>0</v>
      </c>
      <c r="M21" s="121">
        <f>IF($C$4="Attiecināmās izmaksas",IF('5a+c+n'!$Q21="A",'5a+c+n'!M21,0),0)</f>
        <v>0</v>
      </c>
      <c r="N21" s="121">
        <f>IF($C$4="Attiecināmās izmaksas",IF('5a+c+n'!$Q21="A",'5a+c+n'!N21,0),0)</f>
        <v>0</v>
      </c>
      <c r="O21" s="121">
        <f>IF($C$4="Attiecināmās izmaksas",IF('5a+c+n'!$Q21="A",'5a+c+n'!O21,0),0)</f>
        <v>0</v>
      </c>
      <c r="P21" s="122">
        <f>IF($C$4="Attiecināmās izmaksas",IF('5a+c+n'!$Q21="A",'5a+c+n'!P21,0),0)</f>
        <v>0</v>
      </c>
    </row>
    <row r="22" spans="1:16" ht="20.399999999999999" x14ac:dyDescent="0.2">
      <c r="A22" s="53">
        <f>IF(P22=0,0,IF(COUNTBLANK(P22)=1,0,COUNTA($P$14:P22)))</f>
        <v>0</v>
      </c>
      <c r="B22" s="24" t="str">
        <f>IF($C$4="Attiecināmās izmaksas",IF('5a+c+n'!$Q22="A",'5a+c+n'!B22,0),0)</f>
        <v>13-00000</v>
      </c>
      <c r="C22" s="24" t="str">
        <f>IF($C$4="Attiecināmās izmaksas",IF('5a+c+n'!$Q22="A",'5a+c+n'!C22,0),0)</f>
        <v>Armējošā slāņa iestrāde ar javas kārtu SAKRET BAK vai ekvivalentu - 1 kārtā</v>
      </c>
      <c r="D22" s="24" t="str">
        <f>IF($C$4="Attiecināmās izmaksas",IF('5a+c+n'!$Q22="A",'5a+c+n'!D22,0),0)</f>
        <v>kg</v>
      </c>
      <c r="E22" s="47"/>
      <c r="F22" s="68"/>
      <c r="G22" s="121"/>
      <c r="H22" s="121">
        <f>IF($C$4="Attiecināmās izmaksas",IF('5a+c+n'!$Q22="A",'5a+c+n'!H22,0),0)</f>
        <v>0</v>
      </c>
      <c r="I22" s="121"/>
      <c r="J22" s="121"/>
      <c r="K22" s="122">
        <f>IF($C$4="Attiecināmās izmaksas",IF('5a+c+n'!$Q22="A",'5a+c+n'!K22,0),0)</f>
        <v>0</v>
      </c>
      <c r="L22" s="68">
        <f>IF($C$4="Attiecināmās izmaksas",IF('5a+c+n'!$Q22="A",'5a+c+n'!L22,0),0)</f>
        <v>0</v>
      </c>
      <c r="M22" s="121">
        <f>IF($C$4="Attiecināmās izmaksas",IF('5a+c+n'!$Q22="A",'5a+c+n'!M22,0),0)</f>
        <v>0</v>
      </c>
      <c r="N22" s="121">
        <f>IF($C$4="Attiecināmās izmaksas",IF('5a+c+n'!$Q22="A",'5a+c+n'!N22,0),0)</f>
        <v>0</v>
      </c>
      <c r="O22" s="121">
        <f>IF($C$4="Attiecināmās izmaksas",IF('5a+c+n'!$Q22="A",'5a+c+n'!O22,0),0)</f>
        <v>0</v>
      </c>
      <c r="P22" s="122">
        <f>IF($C$4="Attiecināmās izmaksas",IF('5a+c+n'!$Q22="A",'5a+c+n'!P22,0),0)</f>
        <v>0</v>
      </c>
    </row>
    <row r="23" spans="1:16" ht="20.399999999999999" x14ac:dyDescent="0.2">
      <c r="A23" s="53">
        <f>IF(P23=0,0,IF(COUNTBLANK(P23)=1,0,COUNTA($P$14:P23)))</f>
        <v>0</v>
      </c>
      <c r="B23" s="24" t="str">
        <f>IF($C$4="Attiecināmās izmaksas",IF('5a+c+n'!$Q23="A",'5a+c+n'!B23,0),0)</f>
        <v>13-00000</v>
      </c>
      <c r="C23" s="24" t="str">
        <f>IF($C$4="Attiecināmās izmaksas",IF('5a+c+n'!$Q23="A",'5a+c+n'!C23,0),0)</f>
        <v>Stiklušķiedras siets SSA-1363-160 g/m²  - 1 kārtā</v>
      </c>
      <c r="D23" s="24" t="str">
        <f>IF($C$4="Attiecināmās izmaksas",IF('5a+c+n'!$Q23="A",'5a+c+n'!D23,0),0)</f>
        <v>m2</v>
      </c>
      <c r="E23" s="47"/>
      <c r="F23" s="68"/>
      <c r="G23" s="121"/>
      <c r="H23" s="121">
        <f>IF($C$4="Attiecināmās izmaksas",IF('5a+c+n'!$Q23="A",'5a+c+n'!H23,0),0)</f>
        <v>0</v>
      </c>
      <c r="I23" s="121"/>
      <c r="J23" s="121"/>
      <c r="K23" s="122">
        <f>IF($C$4="Attiecināmās izmaksas",IF('5a+c+n'!$Q23="A",'5a+c+n'!K23,0),0)</f>
        <v>0</v>
      </c>
      <c r="L23" s="68">
        <f>IF($C$4="Attiecināmās izmaksas",IF('5a+c+n'!$Q23="A",'5a+c+n'!L23,0),0)</f>
        <v>0</v>
      </c>
      <c r="M23" s="121">
        <f>IF($C$4="Attiecināmās izmaksas",IF('5a+c+n'!$Q23="A",'5a+c+n'!M23,0),0)</f>
        <v>0</v>
      </c>
      <c r="N23" s="121">
        <f>IF($C$4="Attiecināmās izmaksas",IF('5a+c+n'!$Q23="A",'5a+c+n'!N23,0),0)</f>
        <v>0</v>
      </c>
      <c r="O23" s="121">
        <f>IF($C$4="Attiecināmās izmaksas",IF('5a+c+n'!$Q23="A",'5a+c+n'!O23,0),0)</f>
        <v>0</v>
      </c>
      <c r="P23" s="122">
        <f>IF($C$4="Attiecināmās izmaksas",IF('5a+c+n'!$Q23="A",'5a+c+n'!P23,0),0)</f>
        <v>0</v>
      </c>
    </row>
    <row r="24" spans="1:16" x14ac:dyDescent="0.2">
      <c r="A24" s="53">
        <f>IF(P24=0,0,IF(COUNTBLANK(P24)=1,0,COUNTA($P$14:P24)))</f>
        <v>0</v>
      </c>
      <c r="B24" s="24">
        <f>IF($C$4="Attiecināmās izmaksas",IF('5a+c+n'!$Q24="A",'5a+c+n'!B24,0),0)</f>
        <v>0</v>
      </c>
      <c r="C24" s="24">
        <f>IF($C$4="Attiecināmās izmaksas",IF('5a+c+n'!$Q24="A",'5a+c+n'!C24,0),0)</f>
        <v>0</v>
      </c>
      <c r="D24" s="24">
        <f>IF($C$4="Attiecināmās izmaksas",IF('5a+c+n'!$Q24="A",'5a+c+n'!D24,0),0)</f>
        <v>0</v>
      </c>
      <c r="E24" s="47"/>
      <c r="F24" s="68"/>
      <c r="G24" s="121"/>
      <c r="H24" s="121">
        <f>IF($C$4="Attiecināmās izmaksas",IF('5a+c+n'!$Q24="A",'5a+c+n'!H24,0),0)</f>
        <v>0</v>
      </c>
      <c r="I24" s="121"/>
      <c r="J24" s="121"/>
      <c r="K24" s="122">
        <f>IF($C$4="Attiecināmās izmaksas",IF('5a+c+n'!$Q24="A",'5a+c+n'!K24,0),0)</f>
        <v>0</v>
      </c>
      <c r="L24" s="68">
        <f>IF($C$4="Attiecināmās izmaksas",IF('5a+c+n'!$Q24="A",'5a+c+n'!L24,0),0)</f>
        <v>0</v>
      </c>
      <c r="M24" s="121">
        <f>IF($C$4="Attiecināmās izmaksas",IF('5a+c+n'!$Q24="A",'5a+c+n'!M24,0),0)</f>
        <v>0</v>
      </c>
      <c r="N24" s="121">
        <f>IF($C$4="Attiecināmās izmaksas",IF('5a+c+n'!$Q24="A",'5a+c+n'!N24,0),0)</f>
        <v>0</v>
      </c>
      <c r="O24" s="121">
        <f>IF($C$4="Attiecināmās izmaksas",IF('5a+c+n'!$Q24="A",'5a+c+n'!O24,0),0)</f>
        <v>0</v>
      </c>
      <c r="P24" s="122">
        <f>IF($C$4="Attiecināmās izmaksas",IF('5a+c+n'!$Q24="A",'5a+c+n'!P24,0),0)</f>
        <v>0</v>
      </c>
    </row>
    <row r="25" spans="1:16" ht="51" x14ac:dyDescent="0.2">
      <c r="A25" s="53">
        <f>IF(P25=0,0,IF(COUNTBLANK(P25)=1,0,COUNTA($P$14:P25)))</f>
        <v>0</v>
      </c>
      <c r="B25" s="24" t="str">
        <f>IF($C$4="Attiecināmās izmaksas",IF('5a+c+n'!$Q25="A",'5a+c+n'!B25,0),0)</f>
        <v>13-00000</v>
      </c>
      <c r="C25" s="24" t="str">
        <f>IF($C$4="Attiecināmās izmaksas",IF('5a+c+n'!$Q25="A",'5a+c+n'!C25,0),0)</f>
        <v>Esošā pagraba pārseguma tīrīšana, virmsas sagatavošana, t.sk. lokāli novērst javas pildījuma drupšanu no pagraba un kāpņu telpas griestiem. Izkalt esošo bojāto šuvi, veikt gruntēšanu ar SAKRET TGW vai ekvivalentu un šuvi aizpildīt ar poliuretāna hermētiķi.</v>
      </c>
      <c r="D25" s="24" t="str">
        <f>IF($C$4="Attiecināmās izmaksas",IF('5a+c+n'!$Q25="A",'5a+c+n'!D25,0),0)</f>
        <v>kompl.</v>
      </c>
      <c r="E25" s="47"/>
      <c r="F25" s="68"/>
      <c r="G25" s="121"/>
      <c r="H25" s="121">
        <f>IF($C$4="Attiecināmās izmaksas",IF('5a+c+n'!$Q25="A",'5a+c+n'!H25,0),0)</f>
        <v>0</v>
      </c>
      <c r="I25" s="121"/>
      <c r="J25" s="121"/>
      <c r="K25" s="122">
        <f>IF($C$4="Attiecināmās izmaksas",IF('5a+c+n'!$Q25="A",'5a+c+n'!K25,0),0)</f>
        <v>0</v>
      </c>
      <c r="L25" s="68">
        <f>IF($C$4="Attiecināmās izmaksas",IF('5a+c+n'!$Q25="A",'5a+c+n'!L25,0),0)</f>
        <v>0</v>
      </c>
      <c r="M25" s="121">
        <f>IF($C$4="Attiecināmās izmaksas",IF('5a+c+n'!$Q25="A",'5a+c+n'!M25,0),0)</f>
        <v>0</v>
      </c>
      <c r="N25" s="121">
        <f>IF($C$4="Attiecināmās izmaksas",IF('5a+c+n'!$Q25="A",'5a+c+n'!N25,0),0)</f>
        <v>0</v>
      </c>
      <c r="O25" s="121">
        <f>IF($C$4="Attiecināmās izmaksas",IF('5a+c+n'!$Q25="A",'5a+c+n'!O25,0),0)</f>
        <v>0</v>
      </c>
      <c r="P25" s="122">
        <f>IF($C$4="Attiecināmās izmaksas",IF('5a+c+n'!$Q25="A",'5a+c+n'!P25,0),0)</f>
        <v>0</v>
      </c>
    </row>
    <row r="26" spans="1:16" ht="20.399999999999999" x14ac:dyDescent="0.2">
      <c r="A26" s="53">
        <f>IF(P26=0,0,IF(COUNTBLANK(P26)=1,0,COUNTA($P$14:P26)))</f>
        <v>0</v>
      </c>
      <c r="B26" s="24" t="str">
        <f>IF($C$4="Attiecināmās izmaksas",IF('5a+c+n'!$Q26="A",'5a+c+n'!B26,0),0)</f>
        <v>13-00000</v>
      </c>
      <c r="C26" s="24" t="str">
        <f>IF($C$4="Attiecināmās izmaksas",IF('5a+c+n'!$Q26="A",'5a+c+n'!C26,0),0)</f>
        <v>Siltumizolācijas plākņšņu līmēšana ar līmjavu SAKRET BAK vai ekvivalentu</v>
      </c>
      <c r="D26" s="24" t="str">
        <f>IF($C$4="Attiecināmās izmaksas",IF('5a+c+n'!$Q26="A",'5a+c+n'!D26,0),0)</f>
        <v>kg</v>
      </c>
      <c r="E26" s="47"/>
      <c r="F26" s="68"/>
      <c r="G26" s="121"/>
      <c r="H26" s="121">
        <f>IF($C$4="Attiecināmās izmaksas",IF('5a+c+n'!$Q26="A",'5a+c+n'!H26,0),0)</f>
        <v>0</v>
      </c>
      <c r="I26" s="121"/>
      <c r="J26" s="121"/>
      <c r="K26" s="122">
        <f>IF($C$4="Attiecināmās izmaksas",IF('5a+c+n'!$Q26="A",'5a+c+n'!K26,0),0)</f>
        <v>0</v>
      </c>
      <c r="L26" s="68">
        <f>IF($C$4="Attiecināmās izmaksas",IF('5a+c+n'!$Q26="A",'5a+c+n'!L26,0),0)</f>
        <v>0</v>
      </c>
      <c r="M26" s="121">
        <f>IF($C$4="Attiecināmās izmaksas",IF('5a+c+n'!$Q26="A",'5a+c+n'!M26,0),0)</f>
        <v>0</v>
      </c>
      <c r="N26" s="121">
        <f>IF($C$4="Attiecināmās izmaksas",IF('5a+c+n'!$Q26="A",'5a+c+n'!N26,0),0)</f>
        <v>0</v>
      </c>
      <c r="O26" s="121">
        <f>IF($C$4="Attiecināmās izmaksas",IF('5a+c+n'!$Q26="A",'5a+c+n'!O26,0),0)</f>
        <v>0</v>
      </c>
      <c r="P26" s="122">
        <f>IF($C$4="Attiecināmās izmaksas",IF('5a+c+n'!$Q26="A",'5a+c+n'!P26,0),0)</f>
        <v>0</v>
      </c>
    </row>
    <row r="27" spans="1:16" ht="20.399999999999999" x14ac:dyDescent="0.2">
      <c r="A27" s="53">
        <f>IF(P27=0,0,IF(COUNTBLANK(P27)=1,0,COUNTA($P$14:P27)))</f>
        <v>0</v>
      </c>
      <c r="B27" s="24" t="str">
        <f>IF($C$4="Attiecināmās izmaksas",IF('5a+c+n'!$Q27="A",'5a+c+n'!B27,0),0)</f>
        <v>13-00000</v>
      </c>
      <c r="C27" s="24" t="str">
        <f>IF($C$4="Attiecināmās izmaksas",IF('5a+c+n'!$Q27="A",'5a+c+n'!C27,0),0)</f>
        <v>Putupolistirola plākņu TENAPORS EPS100 vai ekvivalentu montāža (λ&lt;=0,036 W/(mK))  b=150mm</v>
      </c>
      <c r="D27" s="24" t="str">
        <f>IF($C$4="Attiecināmās izmaksas",IF('5a+c+n'!$Q27="A",'5a+c+n'!D27,0),0)</f>
        <v>m2</v>
      </c>
      <c r="E27" s="47"/>
      <c r="F27" s="68"/>
      <c r="G27" s="121"/>
      <c r="H27" s="121">
        <f>IF($C$4="Attiecināmās izmaksas",IF('5a+c+n'!$Q27="A",'5a+c+n'!H27,0),0)</f>
        <v>0</v>
      </c>
      <c r="I27" s="121"/>
      <c r="J27" s="121"/>
      <c r="K27" s="122">
        <f>IF($C$4="Attiecināmās izmaksas",IF('5a+c+n'!$Q27="A",'5a+c+n'!K27,0),0)</f>
        <v>0</v>
      </c>
      <c r="L27" s="68">
        <f>IF($C$4="Attiecināmās izmaksas",IF('5a+c+n'!$Q27="A",'5a+c+n'!L27,0),0)</f>
        <v>0</v>
      </c>
      <c r="M27" s="121">
        <f>IF($C$4="Attiecināmās izmaksas",IF('5a+c+n'!$Q27="A",'5a+c+n'!M27,0),0)</f>
        <v>0</v>
      </c>
      <c r="N27" s="121">
        <f>IF($C$4="Attiecināmās izmaksas",IF('5a+c+n'!$Q27="A",'5a+c+n'!N27,0),0)</f>
        <v>0</v>
      </c>
      <c r="O27" s="121">
        <f>IF($C$4="Attiecināmās izmaksas",IF('5a+c+n'!$Q27="A",'5a+c+n'!O27,0),0)</f>
        <v>0</v>
      </c>
      <c r="P27" s="122">
        <f>IF($C$4="Attiecināmās izmaksas",IF('5a+c+n'!$Q27="A",'5a+c+n'!P27,0),0)</f>
        <v>0</v>
      </c>
    </row>
    <row r="28" spans="1:16" ht="20.399999999999999" x14ac:dyDescent="0.2">
      <c r="A28" s="53">
        <f>IF(P28=0,0,IF(COUNTBLANK(P28)=1,0,COUNTA($P$14:P28)))</f>
        <v>0</v>
      </c>
      <c r="B28" s="24" t="str">
        <f>IF($C$4="Attiecināmās izmaksas",IF('5a+c+n'!$Q28="A",'5a+c+n'!B28,0),0)</f>
        <v>13-00000</v>
      </c>
      <c r="C28" s="24" t="str">
        <f>IF($C$4="Attiecināmās izmaksas",IF('5a+c+n'!$Q28="A",'5a+c+n'!C28,0),0)</f>
        <v>Armējošā slāņa iestrāde ar javas kārtu SAKRET BAK vai ekvivalentu - 1 kārtā</v>
      </c>
      <c r="D28" s="24" t="str">
        <f>IF($C$4="Attiecināmās izmaksas",IF('5a+c+n'!$Q28="A",'5a+c+n'!D28,0),0)</f>
        <v>kg</v>
      </c>
      <c r="E28" s="47"/>
      <c r="F28" s="68"/>
      <c r="G28" s="121"/>
      <c r="H28" s="121">
        <f>IF($C$4="Attiecināmās izmaksas",IF('5a+c+n'!$Q28="A",'5a+c+n'!H28,0),0)</f>
        <v>0</v>
      </c>
      <c r="I28" s="121"/>
      <c r="J28" s="121"/>
      <c r="K28" s="122">
        <f>IF($C$4="Attiecināmās izmaksas",IF('5a+c+n'!$Q28="A",'5a+c+n'!K28,0),0)</f>
        <v>0</v>
      </c>
      <c r="L28" s="68">
        <f>IF($C$4="Attiecināmās izmaksas",IF('5a+c+n'!$Q28="A",'5a+c+n'!L28,0),0)</f>
        <v>0</v>
      </c>
      <c r="M28" s="121">
        <f>IF($C$4="Attiecināmās izmaksas",IF('5a+c+n'!$Q28="A",'5a+c+n'!M28,0),0)</f>
        <v>0</v>
      </c>
      <c r="N28" s="121">
        <f>IF($C$4="Attiecināmās izmaksas",IF('5a+c+n'!$Q28="A",'5a+c+n'!N28,0),0)</f>
        <v>0</v>
      </c>
      <c r="O28" s="121">
        <f>IF($C$4="Attiecināmās izmaksas",IF('5a+c+n'!$Q28="A",'5a+c+n'!O28,0),0)</f>
        <v>0</v>
      </c>
      <c r="P28" s="122">
        <f>IF($C$4="Attiecināmās izmaksas",IF('5a+c+n'!$Q28="A",'5a+c+n'!P28,0),0)</f>
        <v>0</v>
      </c>
    </row>
    <row r="29" spans="1:16" ht="20.399999999999999" x14ac:dyDescent="0.2">
      <c r="A29" s="53">
        <f>IF(P29=0,0,IF(COUNTBLANK(P29)=1,0,COUNTA($P$14:P29)))</f>
        <v>0</v>
      </c>
      <c r="B29" s="24" t="str">
        <f>IF($C$4="Attiecināmās izmaksas",IF('5a+c+n'!$Q29="A",'5a+c+n'!B29,0),0)</f>
        <v>13-00000</v>
      </c>
      <c r="C29" s="24" t="str">
        <f>IF($C$4="Attiecināmās izmaksas",IF('5a+c+n'!$Q29="A",'5a+c+n'!C29,0),0)</f>
        <v>Stiklušķiedras siets SSA-1363-160 g/m²  - 1 kārtā</v>
      </c>
      <c r="D29" s="24" t="str">
        <f>IF($C$4="Attiecināmās izmaksas",IF('5a+c+n'!$Q29="A",'5a+c+n'!D29,0),0)</f>
        <v>m2</v>
      </c>
      <c r="E29" s="47"/>
      <c r="F29" s="68"/>
      <c r="G29" s="121"/>
      <c r="H29" s="121">
        <f>IF($C$4="Attiecināmās izmaksas",IF('5a+c+n'!$Q29="A",'5a+c+n'!H29,0),0)</f>
        <v>0</v>
      </c>
      <c r="I29" s="121"/>
      <c r="J29" s="121"/>
      <c r="K29" s="122">
        <f>IF($C$4="Attiecināmās izmaksas",IF('5a+c+n'!$Q29="A",'5a+c+n'!K29,0),0)</f>
        <v>0</v>
      </c>
      <c r="L29" s="68">
        <f>IF($C$4="Attiecināmās izmaksas",IF('5a+c+n'!$Q29="A",'5a+c+n'!L29,0),0)</f>
        <v>0</v>
      </c>
      <c r="M29" s="121">
        <f>IF($C$4="Attiecināmās izmaksas",IF('5a+c+n'!$Q29="A",'5a+c+n'!M29,0),0)</f>
        <v>0</v>
      </c>
      <c r="N29" s="121">
        <f>IF($C$4="Attiecināmās izmaksas",IF('5a+c+n'!$Q29="A",'5a+c+n'!N29,0),0)</f>
        <v>0</v>
      </c>
      <c r="O29" s="121">
        <f>IF($C$4="Attiecināmās izmaksas",IF('5a+c+n'!$Q29="A",'5a+c+n'!O29,0),0)</f>
        <v>0</v>
      </c>
      <c r="P29" s="122">
        <f>IF($C$4="Attiecināmās izmaksas",IF('5a+c+n'!$Q29="A",'5a+c+n'!P29,0),0)</f>
        <v>0</v>
      </c>
    </row>
    <row r="30" spans="1:16" ht="12" customHeight="1" thickBot="1" x14ac:dyDescent="0.25">
      <c r="A30" s="320" t="s">
        <v>62</v>
      </c>
      <c r="B30" s="321"/>
      <c r="C30" s="321"/>
      <c r="D30" s="321"/>
      <c r="E30" s="321"/>
      <c r="F30" s="321"/>
      <c r="G30" s="321"/>
      <c r="H30" s="321"/>
      <c r="I30" s="321"/>
      <c r="J30" s="321"/>
      <c r="K30" s="322"/>
      <c r="L30" s="132">
        <f>SUM(L14:L29)</f>
        <v>0</v>
      </c>
      <c r="M30" s="133">
        <f>SUM(M14:M29)</f>
        <v>0</v>
      </c>
      <c r="N30" s="133">
        <f>SUM(N14:N29)</f>
        <v>0</v>
      </c>
      <c r="O30" s="133">
        <f>SUM(O14:O29)</f>
        <v>0</v>
      </c>
      <c r="P30" s="134">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n'!C35:H35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n'!C40:H40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n'!C43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176"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75" priority="1" operator="equal">
      <formula>0</formula>
    </cfRule>
  </conditionalFormatting>
  <conditionalFormatting sqref="C2:I2 D5:L8 N9:O9 L30:P30 C33:H33 C38:H38 C41">
    <cfRule type="cellIs" dxfId="174" priority="2"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
  <sheetViews>
    <sheetView topLeftCell="A14" workbookViewId="0">
      <selection activeCell="I48" sqref="I4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'5a+c+n'!D1</f>
        <v>5</v>
      </c>
      <c r="E1" s="22"/>
      <c r="F1" s="22"/>
      <c r="G1" s="22"/>
      <c r="H1" s="22"/>
      <c r="I1" s="22"/>
      <c r="J1" s="22"/>
      <c r="N1" s="26"/>
      <c r="O1" s="27"/>
      <c r="P1" s="28"/>
    </row>
    <row r="2" spans="1:16" x14ac:dyDescent="0.2">
      <c r="A2" s="29"/>
      <c r="B2" s="29"/>
      <c r="C2" s="335" t="str">
        <f>'5a+c+n'!C2:I2</f>
        <v>Pagraba pārseguma siltināšana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'5a+c+n'!A9</f>
        <v>Tāme sastādīta  2024. gada tirgus cenās, pamatojoties uz AR daļas rasējumiem</v>
      </c>
      <c r="B9" s="332"/>
      <c r="C9" s="332"/>
      <c r="D9" s="332"/>
      <c r="E9" s="332"/>
      <c r="F9" s="332"/>
      <c r="G9" s="31"/>
      <c r="H9" s="31"/>
      <c r="I9" s="31"/>
      <c r="J9" s="333" t="s">
        <v>45</v>
      </c>
      <c r="K9" s="333"/>
      <c r="L9" s="333"/>
      <c r="M9" s="333"/>
      <c r="N9" s="334">
        <f>P30</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izmaksas",IF('5a+c+n'!$Q14="C",'5a+c+n'!B14,0))</f>
        <v>0</v>
      </c>
      <c r="C14" s="23">
        <f>IF($C$4="citu pasākumu izmaksas",IF('5a+c+n'!$Q14="C",'5a+c+n'!C14,0))</f>
        <v>0</v>
      </c>
      <c r="D14" s="23">
        <f>IF($C$4="citu pasākumu izmaksas",IF('5a+c+n'!$Q14="C",'5a+c+n'!D14,0))</f>
        <v>0</v>
      </c>
      <c r="E14" s="46"/>
      <c r="F14" s="66"/>
      <c r="G14" s="119"/>
      <c r="H14" s="119">
        <f>IF($C$4="citu pasākumu izmaksas",IF('5a+c+n'!$Q14="C",'5a+c+n'!H14,0))</f>
        <v>0</v>
      </c>
      <c r="I14" s="119"/>
      <c r="J14" s="119"/>
      <c r="K14" s="120">
        <f>IF($C$4="citu pasākumu izmaksas",IF('5a+c+n'!$Q14="C",'5a+c+n'!K14,0))</f>
        <v>0</v>
      </c>
      <c r="L14" s="83">
        <f>IF($C$4="citu pasākumu izmaksas",IF('5a+c+n'!$Q14="C",'5a+c+n'!L14,0))</f>
        <v>0</v>
      </c>
      <c r="M14" s="119">
        <f>IF($C$4="citu pasākumu izmaksas",IF('5a+c+n'!$Q14="C",'5a+c+n'!M14,0))</f>
        <v>0</v>
      </c>
      <c r="N14" s="119">
        <f>IF($C$4="citu pasākumu izmaksas",IF('5a+c+n'!$Q14="C",'5a+c+n'!N14,0))</f>
        <v>0</v>
      </c>
      <c r="O14" s="119">
        <f>IF($C$4="citu pasākumu izmaksas",IF('5a+c+n'!$Q14="C",'5a+c+n'!O14,0))</f>
        <v>0</v>
      </c>
      <c r="P14" s="120">
        <f>IF($C$4="citu pasākumu izmaksas",IF('5a+c+n'!$Q14="C",'5a+c+n'!P14,0))</f>
        <v>0</v>
      </c>
    </row>
    <row r="15" spans="1:16" x14ac:dyDescent="0.2">
      <c r="A15" s="53">
        <f>IF(P15=0,0,IF(COUNTBLANK(P15)=1,0,COUNTA($P$14:P15)))</f>
        <v>0</v>
      </c>
      <c r="B15" s="24">
        <f>IF($C$4="citu pasākumu izmaksas",IF('5a+c+n'!$Q15="C",'5a+c+n'!B15,0))</f>
        <v>0</v>
      </c>
      <c r="C15" s="24">
        <f>IF($C$4="citu pasākumu izmaksas",IF('5a+c+n'!$Q15="C",'5a+c+n'!C15,0))</f>
        <v>0</v>
      </c>
      <c r="D15" s="24">
        <f>IF($C$4="citu pasākumu izmaksas",IF('5a+c+n'!$Q15="C",'5a+c+n'!D15,0))</f>
        <v>0</v>
      </c>
      <c r="E15" s="47"/>
      <c r="F15" s="68"/>
      <c r="G15" s="121"/>
      <c r="H15" s="121">
        <f>IF($C$4="citu pasākumu izmaksas",IF('5a+c+n'!$Q15="C",'5a+c+n'!H15,0))</f>
        <v>0</v>
      </c>
      <c r="I15" s="121"/>
      <c r="J15" s="121"/>
      <c r="K15" s="122">
        <f>IF($C$4="citu pasākumu izmaksas",IF('5a+c+n'!$Q15="C",'5a+c+n'!K15,0))</f>
        <v>0</v>
      </c>
      <c r="L15" s="84">
        <f>IF($C$4="citu pasākumu izmaksas",IF('5a+c+n'!$Q15="C",'5a+c+n'!L15,0))</f>
        <v>0</v>
      </c>
      <c r="M15" s="121">
        <f>IF($C$4="citu pasākumu izmaksas",IF('5a+c+n'!$Q15="C",'5a+c+n'!M15,0))</f>
        <v>0</v>
      </c>
      <c r="N15" s="121">
        <f>IF($C$4="citu pasākumu izmaksas",IF('5a+c+n'!$Q15="C",'5a+c+n'!N15,0))</f>
        <v>0</v>
      </c>
      <c r="O15" s="121">
        <f>IF($C$4="citu pasākumu izmaksas",IF('5a+c+n'!$Q15="C",'5a+c+n'!O15,0))</f>
        <v>0</v>
      </c>
      <c r="P15" s="122">
        <f>IF($C$4="citu pasākumu izmaksas",IF('5a+c+n'!$Q15="C",'5a+c+n'!P15,0))</f>
        <v>0</v>
      </c>
    </row>
    <row r="16" spans="1:16" x14ac:dyDescent="0.2">
      <c r="A16" s="53">
        <f>IF(P16=0,0,IF(COUNTBLANK(P16)=1,0,COUNTA($P$14:P16)))</f>
        <v>0</v>
      </c>
      <c r="B16" s="24">
        <f>IF($C$4="citu pasākumu izmaksas",IF('5a+c+n'!$Q16="C",'5a+c+n'!B16,0))</f>
        <v>0</v>
      </c>
      <c r="C16" s="24">
        <f>IF($C$4="citu pasākumu izmaksas",IF('5a+c+n'!$Q16="C",'5a+c+n'!C16,0))</f>
        <v>0</v>
      </c>
      <c r="D16" s="24">
        <f>IF($C$4="citu pasākumu izmaksas",IF('5a+c+n'!$Q16="C",'5a+c+n'!D16,0))</f>
        <v>0</v>
      </c>
      <c r="E16" s="47"/>
      <c r="F16" s="68"/>
      <c r="G16" s="121"/>
      <c r="H16" s="121">
        <f>IF($C$4="citu pasākumu izmaksas",IF('5a+c+n'!$Q16="C",'5a+c+n'!H16,0))</f>
        <v>0</v>
      </c>
      <c r="I16" s="121"/>
      <c r="J16" s="121"/>
      <c r="K16" s="122">
        <f>IF($C$4="citu pasākumu izmaksas",IF('5a+c+n'!$Q16="C",'5a+c+n'!K16,0))</f>
        <v>0</v>
      </c>
      <c r="L16" s="84">
        <f>IF($C$4="citu pasākumu izmaksas",IF('5a+c+n'!$Q16="C",'5a+c+n'!L16,0))</f>
        <v>0</v>
      </c>
      <c r="M16" s="121">
        <f>IF($C$4="citu pasākumu izmaksas",IF('5a+c+n'!$Q16="C",'5a+c+n'!M16,0))</f>
        <v>0</v>
      </c>
      <c r="N16" s="121">
        <f>IF($C$4="citu pasākumu izmaksas",IF('5a+c+n'!$Q16="C",'5a+c+n'!N16,0))</f>
        <v>0</v>
      </c>
      <c r="O16" s="121">
        <f>IF($C$4="citu pasākumu izmaksas",IF('5a+c+n'!$Q16="C",'5a+c+n'!O16,0))</f>
        <v>0</v>
      </c>
      <c r="P16" s="122">
        <f>IF($C$4="citu pasākumu izmaksas",IF('5a+c+n'!$Q16="C",'5a+c+n'!P16,0))</f>
        <v>0</v>
      </c>
    </row>
    <row r="17" spans="1:16" ht="30.6" x14ac:dyDescent="0.2">
      <c r="A17" s="53">
        <f>IF(P17=0,0,IF(COUNTBLANK(P17)=1,0,COUNTA($P$14:P17)))</f>
        <v>0</v>
      </c>
      <c r="B17" s="24" t="str">
        <f>IF($C$4="citu pasākumu izmaksas",IF('5a+c+n'!$Q17="C",'5a+c+n'!B17,0))</f>
        <v>13-00000</v>
      </c>
      <c r="C17" s="24" t="str">
        <f>IF($C$4="citu pasākumu izmaksas",IF('5a+c+n'!$Q17="C",'5a+c+n'!C17,0))</f>
        <v>Esošo komunikāciju aizsardzības pasākumi t.sk. vadu iznešana virs siltumizolācijas slāņa vai to ievietošana atbilstošās gofrētās caurulēs</v>
      </c>
      <c r="D17" s="24" t="str">
        <f>IF($C$4="citu pasākumu izmaksas",IF('5a+c+n'!$Q17="C",'5a+c+n'!D17,0))</f>
        <v>kompl</v>
      </c>
      <c r="E17" s="47"/>
      <c r="F17" s="68"/>
      <c r="G17" s="121"/>
      <c r="H17" s="121">
        <f>IF($C$4="citu pasākumu izmaksas",IF('5a+c+n'!$Q17="C",'5a+c+n'!H17,0))</f>
        <v>0</v>
      </c>
      <c r="I17" s="121"/>
      <c r="J17" s="121"/>
      <c r="K17" s="122">
        <f>IF($C$4="citu pasākumu izmaksas",IF('5a+c+n'!$Q17="C",'5a+c+n'!K17,0))</f>
        <v>0</v>
      </c>
      <c r="L17" s="84">
        <f>IF($C$4="citu pasākumu izmaksas",IF('5a+c+n'!$Q17="C",'5a+c+n'!L17,0))</f>
        <v>0</v>
      </c>
      <c r="M17" s="121">
        <f>IF($C$4="citu pasākumu izmaksas",IF('5a+c+n'!$Q17="C",'5a+c+n'!M17,0))</f>
        <v>0</v>
      </c>
      <c r="N17" s="121">
        <f>IF($C$4="citu pasākumu izmaksas",IF('5a+c+n'!$Q17="C",'5a+c+n'!N17,0))</f>
        <v>0</v>
      </c>
      <c r="O17" s="121">
        <f>IF($C$4="citu pasākumu izmaksas",IF('5a+c+n'!$Q17="C",'5a+c+n'!O17,0))</f>
        <v>0</v>
      </c>
      <c r="P17" s="122">
        <f>IF($C$4="citu pasākumu izmaksas",IF('5a+c+n'!$Q17="C",'5a+c+n'!P17,0))</f>
        <v>0</v>
      </c>
    </row>
    <row r="18" spans="1:16" x14ac:dyDescent="0.2">
      <c r="A18" s="53">
        <f>IF(P18=0,0,IF(COUNTBLANK(P18)=1,0,COUNTA($P$14:P18)))</f>
        <v>0</v>
      </c>
      <c r="B18" s="24">
        <f>IF($C$4="citu pasākumu izmaksas",IF('5a+c+n'!$Q18="C",'5a+c+n'!B18,0))</f>
        <v>0</v>
      </c>
      <c r="C18" s="24">
        <f>IF($C$4="citu pasākumu izmaksas",IF('5a+c+n'!$Q18="C",'5a+c+n'!C18,0))</f>
        <v>0</v>
      </c>
      <c r="D18" s="24">
        <f>IF($C$4="citu pasākumu izmaksas",IF('5a+c+n'!$Q18="C",'5a+c+n'!D18,0))</f>
        <v>0</v>
      </c>
      <c r="E18" s="47"/>
      <c r="F18" s="68"/>
      <c r="G18" s="121"/>
      <c r="H18" s="121">
        <f>IF($C$4="citu pasākumu izmaksas",IF('5a+c+n'!$Q18="C",'5a+c+n'!H18,0))</f>
        <v>0</v>
      </c>
      <c r="I18" s="121"/>
      <c r="J18" s="121"/>
      <c r="K18" s="122">
        <f>IF($C$4="citu pasākumu izmaksas",IF('5a+c+n'!$Q18="C",'5a+c+n'!K18,0))</f>
        <v>0</v>
      </c>
      <c r="L18" s="84">
        <f>IF($C$4="citu pasākumu izmaksas",IF('5a+c+n'!$Q18="C",'5a+c+n'!L18,0))</f>
        <v>0</v>
      </c>
      <c r="M18" s="121">
        <f>IF($C$4="citu pasākumu izmaksas",IF('5a+c+n'!$Q18="C",'5a+c+n'!M18,0))</f>
        <v>0</v>
      </c>
      <c r="N18" s="121">
        <f>IF($C$4="citu pasākumu izmaksas",IF('5a+c+n'!$Q18="C",'5a+c+n'!N18,0))</f>
        <v>0</v>
      </c>
      <c r="O18" s="121">
        <f>IF($C$4="citu pasākumu izmaksas",IF('5a+c+n'!$Q18="C",'5a+c+n'!O18,0))</f>
        <v>0</v>
      </c>
      <c r="P18" s="122">
        <f>IF($C$4="citu pasākumu izmaksas",IF('5a+c+n'!$Q18="C",'5a+c+n'!P18,0))</f>
        <v>0</v>
      </c>
    </row>
    <row r="19" spans="1:16" x14ac:dyDescent="0.2">
      <c r="A19" s="53">
        <f>IF(P19=0,0,IF(COUNTBLANK(P19)=1,0,COUNTA($P$14:P19)))</f>
        <v>0</v>
      </c>
      <c r="B19" s="24">
        <f>IF($C$4="citu pasākumu izmaksas",IF('5a+c+n'!$Q19="C",'5a+c+n'!B19,0))</f>
        <v>0</v>
      </c>
      <c r="C19" s="24">
        <f>IF($C$4="citu pasākumu izmaksas",IF('5a+c+n'!$Q19="C",'5a+c+n'!C19,0))</f>
        <v>0</v>
      </c>
      <c r="D19" s="24">
        <f>IF($C$4="citu pasākumu izmaksas",IF('5a+c+n'!$Q19="C",'5a+c+n'!D19,0))</f>
        <v>0</v>
      </c>
      <c r="E19" s="47"/>
      <c r="F19" s="68"/>
      <c r="G19" s="121"/>
      <c r="H19" s="121">
        <f>IF($C$4="citu pasākumu izmaksas",IF('5a+c+n'!$Q19="C",'5a+c+n'!H19,0))</f>
        <v>0</v>
      </c>
      <c r="I19" s="121"/>
      <c r="J19" s="121"/>
      <c r="K19" s="122">
        <f>IF($C$4="citu pasākumu izmaksas",IF('5a+c+n'!$Q19="C",'5a+c+n'!K19,0))</f>
        <v>0</v>
      </c>
      <c r="L19" s="84">
        <f>IF($C$4="citu pasākumu izmaksas",IF('5a+c+n'!$Q19="C",'5a+c+n'!L19,0))</f>
        <v>0</v>
      </c>
      <c r="M19" s="121">
        <f>IF($C$4="citu pasākumu izmaksas",IF('5a+c+n'!$Q19="C",'5a+c+n'!M19,0))</f>
        <v>0</v>
      </c>
      <c r="N19" s="121">
        <f>IF($C$4="citu pasākumu izmaksas",IF('5a+c+n'!$Q19="C",'5a+c+n'!N19,0))</f>
        <v>0</v>
      </c>
      <c r="O19" s="121">
        <f>IF($C$4="citu pasākumu izmaksas",IF('5a+c+n'!$Q19="C",'5a+c+n'!O19,0))</f>
        <v>0</v>
      </c>
      <c r="P19" s="122">
        <f>IF($C$4="citu pasākumu izmaksas",IF('5a+c+n'!$Q19="C",'5a+c+n'!P19,0))</f>
        <v>0</v>
      </c>
    </row>
    <row r="20" spans="1:16" x14ac:dyDescent="0.2">
      <c r="A20" s="53">
        <f>IF(P20=0,0,IF(COUNTBLANK(P20)=1,0,COUNTA($P$14:P20)))</f>
        <v>0</v>
      </c>
      <c r="B20" s="24">
        <f>IF($C$4="citu pasākumu izmaksas",IF('5a+c+n'!$Q20="C",'5a+c+n'!B20,0))</f>
        <v>0</v>
      </c>
      <c r="C20" s="24">
        <f>IF($C$4="citu pasākumu izmaksas",IF('5a+c+n'!$Q20="C",'5a+c+n'!C20,0))</f>
        <v>0</v>
      </c>
      <c r="D20" s="24">
        <f>IF($C$4="citu pasākumu izmaksas",IF('5a+c+n'!$Q20="C",'5a+c+n'!D20,0))</f>
        <v>0</v>
      </c>
      <c r="E20" s="47"/>
      <c r="F20" s="68"/>
      <c r="G20" s="121"/>
      <c r="H20" s="121">
        <f>IF($C$4="citu pasākumu izmaksas",IF('5a+c+n'!$Q20="C",'5a+c+n'!H20,0))</f>
        <v>0</v>
      </c>
      <c r="I20" s="121"/>
      <c r="J20" s="121"/>
      <c r="K20" s="122">
        <f>IF($C$4="citu pasākumu izmaksas",IF('5a+c+n'!$Q20="C",'5a+c+n'!K20,0))</f>
        <v>0</v>
      </c>
      <c r="L20" s="84">
        <f>IF($C$4="citu pasākumu izmaksas",IF('5a+c+n'!$Q20="C",'5a+c+n'!L20,0))</f>
        <v>0</v>
      </c>
      <c r="M20" s="121">
        <f>IF($C$4="citu pasākumu izmaksas",IF('5a+c+n'!$Q20="C",'5a+c+n'!M20,0))</f>
        <v>0</v>
      </c>
      <c r="N20" s="121">
        <f>IF($C$4="citu pasākumu izmaksas",IF('5a+c+n'!$Q20="C",'5a+c+n'!N20,0))</f>
        <v>0</v>
      </c>
      <c r="O20" s="121">
        <f>IF($C$4="citu pasākumu izmaksas",IF('5a+c+n'!$Q20="C",'5a+c+n'!O20,0))</f>
        <v>0</v>
      </c>
      <c r="P20" s="122">
        <f>IF($C$4="citu pasākumu izmaksas",IF('5a+c+n'!$Q20="C",'5a+c+n'!P20,0))</f>
        <v>0</v>
      </c>
    </row>
    <row r="21" spans="1:16" x14ac:dyDescent="0.2">
      <c r="A21" s="53">
        <f>IF(P21=0,0,IF(COUNTBLANK(P21)=1,0,COUNTA($P$14:P21)))</f>
        <v>0</v>
      </c>
      <c r="B21" s="24">
        <f>IF($C$4="citu pasākumu izmaksas",IF('5a+c+n'!$Q21="C",'5a+c+n'!B21,0))</f>
        <v>0</v>
      </c>
      <c r="C21" s="24">
        <f>IF($C$4="citu pasākumu izmaksas",IF('5a+c+n'!$Q21="C",'5a+c+n'!C21,0))</f>
        <v>0</v>
      </c>
      <c r="D21" s="24">
        <f>IF($C$4="citu pasākumu izmaksas",IF('5a+c+n'!$Q21="C",'5a+c+n'!D21,0))</f>
        <v>0</v>
      </c>
      <c r="E21" s="47"/>
      <c r="F21" s="68"/>
      <c r="G21" s="121"/>
      <c r="H21" s="121">
        <f>IF($C$4="citu pasākumu izmaksas",IF('5a+c+n'!$Q21="C",'5a+c+n'!H21,0))</f>
        <v>0</v>
      </c>
      <c r="I21" s="121"/>
      <c r="J21" s="121"/>
      <c r="K21" s="122">
        <f>IF($C$4="citu pasākumu izmaksas",IF('5a+c+n'!$Q21="C",'5a+c+n'!K21,0))</f>
        <v>0</v>
      </c>
      <c r="L21" s="84">
        <f>IF($C$4="citu pasākumu izmaksas",IF('5a+c+n'!$Q21="C",'5a+c+n'!L21,0))</f>
        <v>0</v>
      </c>
      <c r="M21" s="121">
        <f>IF($C$4="citu pasākumu izmaksas",IF('5a+c+n'!$Q21="C",'5a+c+n'!M21,0))</f>
        <v>0</v>
      </c>
      <c r="N21" s="121">
        <f>IF($C$4="citu pasākumu izmaksas",IF('5a+c+n'!$Q21="C",'5a+c+n'!N21,0))</f>
        <v>0</v>
      </c>
      <c r="O21" s="121">
        <f>IF($C$4="citu pasākumu izmaksas",IF('5a+c+n'!$Q21="C",'5a+c+n'!O21,0))</f>
        <v>0</v>
      </c>
      <c r="P21" s="122">
        <f>IF($C$4="citu pasākumu izmaksas",IF('5a+c+n'!$Q21="C",'5a+c+n'!P21,0))</f>
        <v>0</v>
      </c>
    </row>
    <row r="22" spans="1:16" x14ac:dyDescent="0.2">
      <c r="A22" s="53">
        <f>IF(P22=0,0,IF(COUNTBLANK(P22)=1,0,COUNTA($P$14:P22)))</f>
        <v>0</v>
      </c>
      <c r="B22" s="24">
        <f>IF($C$4="citu pasākumu izmaksas",IF('5a+c+n'!$Q22="C",'5a+c+n'!B22,0))</f>
        <v>0</v>
      </c>
      <c r="C22" s="24">
        <f>IF($C$4="citu pasākumu izmaksas",IF('5a+c+n'!$Q22="C",'5a+c+n'!C22,0))</f>
        <v>0</v>
      </c>
      <c r="D22" s="24">
        <f>IF($C$4="citu pasākumu izmaksas",IF('5a+c+n'!$Q22="C",'5a+c+n'!D22,0))</f>
        <v>0</v>
      </c>
      <c r="E22" s="47"/>
      <c r="F22" s="68"/>
      <c r="G22" s="121"/>
      <c r="H22" s="121">
        <f>IF($C$4="citu pasākumu izmaksas",IF('5a+c+n'!$Q22="C",'5a+c+n'!H22,0))</f>
        <v>0</v>
      </c>
      <c r="I22" s="121"/>
      <c r="J22" s="121"/>
      <c r="K22" s="122">
        <f>IF($C$4="citu pasākumu izmaksas",IF('5a+c+n'!$Q22="C",'5a+c+n'!K22,0))</f>
        <v>0</v>
      </c>
      <c r="L22" s="84">
        <f>IF($C$4="citu pasākumu izmaksas",IF('5a+c+n'!$Q22="C",'5a+c+n'!L22,0))</f>
        <v>0</v>
      </c>
      <c r="M22" s="121">
        <f>IF($C$4="citu pasākumu izmaksas",IF('5a+c+n'!$Q22="C",'5a+c+n'!M22,0))</f>
        <v>0</v>
      </c>
      <c r="N22" s="121">
        <f>IF($C$4="citu pasākumu izmaksas",IF('5a+c+n'!$Q22="C",'5a+c+n'!N22,0))</f>
        <v>0</v>
      </c>
      <c r="O22" s="121">
        <f>IF($C$4="citu pasākumu izmaksas",IF('5a+c+n'!$Q22="C",'5a+c+n'!O22,0))</f>
        <v>0</v>
      </c>
      <c r="P22" s="122">
        <f>IF($C$4="citu pasākumu izmaksas",IF('5a+c+n'!$Q22="C",'5a+c+n'!P22,0))</f>
        <v>0</v>
      </c>
    </row>
    <row r="23" spans="1:16" x14ac:dyDescent="0.2">
      <c r="A23" s="53">
        <f>IF(P23=0,0,IF(COUNTBLANK(P23)=1,0,COUNTA($P$14:P23)))</f>
        <v>0</v>
      </c>
      <c r="B23" s="24">
        <f>IF($C$4="citu pasākumu izmaksas",IF('5a+c+n'!$Q23="C",'5a+c+n'!B23,0))</f>
        <v>0</v>
      </c>
      <c r="C23" s="24">
        <f>IF($C$4="citu pasākumu izmaksas",IF('5a+c+n'!$Q23="C",'5a+c+n'!C23,0))</f>
        <v>0</v>
      </c>
      <c r="D23" s="24">
        <f>IF($C$4="citu pasākumu izmaksas",IF('5a+c+n'!$Q23="C",'5a+c+n'!D23,0))</f>
        <v>0</v>
      </c>
      <c r="E23" s="47"/>
      <c r="F23" s="68"/>
      <c r="G23" s="121"/>
      <c r="H23" s="121">
        <f>IF($C$4="citu pasākumu izmaksas",IF('5a+c+n'!$Q23="C",'5a+c+n'!H23,0))</f>
        <v>0</v>
      </c>
      <c r="I23" s="121"/>
      <c r="J23" s="121"/>
      <c r="K23" s="122">
        <f>IF($C$4="citu pasākumu izmaksas",IF('5a+c+n'!$Q23="C",'5a+c+n'!K23,0))</f>
        <v>0</v>
      </c>
      <c r="L23" s="84">
        <f>IF($C$4="citu pasākumu izmaksas",IF('5a+c+n'!$Q23="C",'5a+c+n'!L23,0))</f>
        <v>0</v>
      </c>
      <c r="M23" s="121">
        <f>IF($C$4="citu pasākumu izmaksas",IF('5a+c+n'!$Q23="C",'5a+c+n'!M23,0))</f>
        <v>0</v>
      </c>
      <c r="N23" s="121">
        <f>IF($C$4="citu pasākumu izmaksas",IF('5a+c+n'!$Q23="C",'5a+c+n'!N23,0))</f>
        <v>0</v>
      </c>
      <c r="O23" s="121">
        <f>IF($C$4="citu pasākumu izmaksas",IF('5a+c+n'!$Q23="C",'5a+c+n'!O23,0))</f>
        <v>0</v>
      </c>
      <c r="P23" s="122">
        <f>IF($C$4="citu pasākumu izmaksas",IF('5a+c+n'!$Q23="C",'5a+c+n'!P23,0))</f>
        <v>0</v>
      </c>
    </row>
    <row r="24" spans="1:16" x14ac:dyDescent="0.2">
      <c r="A24" s="53">
        <f>IF(P24=0,0,IF(COUNTBLANK(P24)=1,0,COUNTA($P$14:P24)))</f>
        <v>0</v>
      </c>
      <c r="B24" s="24">
        <f>IF($C$4="citu pasākumu izmaksas",IF('5a+c+n'!$Q24="C",'5a+c+n'!B24,0))</f>
        <v>0</v>
      </c>
      <c r="C24" s="24">
        <f>IF($C$4="citu pasākumu izmaksas",IF('5a+c+n'!$Q24="C",'5a+c+n'!C24,0))</f>
        <v>0</v>
      </c>
      <c r="D24" s="24">
        <f>IF($C$4="citu pasākumu izmaksas",IF('5a+c+n'!$Q24="C",'5a+c+n'!D24,0))</f>
        <v>0</v>
      </c>
      <c r="E24" s="47"/>
      <c r="F24" s="68"/>
      <c r="G24" s="121"/>
      <c r="H24" s="121">
        <f>IF($C$4="citu pasākumu izmaksas",IF('5a+c+n'!$Q24="C",'5a+c+n'!H24,0))</f>
        <v>0</v>
      </c>
      <c r="I24" s="121"/>
      <c r="J24" s="121"/>
      <c r="K24" s="122">
        <f>IF($C$4="citu pasākumu izmaksas",IF('5a+c+n'!$Q24="C",'5a+c+n'!K24,0))</f>
        <v>0</v>
      </c>
      <c r="L24" s="84">
        <f>IF($C$4="citu pasākumu izmaksas",IF('5a+c+n'!$Q24="C",'5a+c+n'!L24,0))</f>
        <v>0</v>
      </c>
      <c r="M24" s="121">
        <f>IF($C$4="citu pasākumu izmaksas",IF('5a+c+n'!$Q24="C",'5a+c+n'!M24,0))</f>
        <v>0</v>
      </c>
      <c r="N24" s="121">
        <f>IF($C$4="citu pasākumu izmaksas",IF('5a+c+n'!$Q24="C",'5a+c+n'!N24,0))</f>
        <v>0</v>
      </c>
      <c r="O24" s="121">
        <f>IF($C$4="citu pasākumu izmaksas",IF('5a+c+n'!$Q24="C",'5a+c+n'!O24,0))</f>
        <v>0</v>
      </c>
      <c r="P24" s="122">
        <f>IF($C$4="citu pasākumu izmaksas",IF('5a+c+n'!$Q24="C",'5a+c+n'!P24,0))</f>
        <v>0</v>
      </c>
    </row>
    <row r="25" spans="1:16" x14ac:dyDescent="0.2">
      <c r="A25" s="53">
        <f>IF(P25=0,0,IF(COUNTBLANK(P25)=1,0,COUNTA($P$14:P25)))</f>
        <v>0</v>
      </c>
      <c r="B25" s="24">
        <f>IF($C$4="citu pasākumu izmaksas",IF('5a+c+n'!$Q25="C",'5a+c+n'!B25,0))</f>
        <v>0</v>
      </c>
      <c r="C25" s="24">
        <f>IF($C$4="citu pasākumu izmaksas",IF('5a+c+n'!$Q25="C",'5a+c+n'!C25,0))</f>
        <v>0</v>
      </c>
      <c r="D25" s="24">
        <f>IF($C$4="citu pasākumu izmaksas",IF('5a+c+n'!$Q25="C",'5a+c+n'!D25,0))</f>
        <v>0</v>
      </c>
      <c r="E25" s="47"/>
      <c r="F25" s="68"/>
      <c r="G25" s="121"/>
      <c r="H25" s="121">
        <f>IF($C$4="citu pasākumu izmaksas",IF('5a+c+n'!$Q25="C",'5a+c+n'!H25,0))</f>
        <v>0</v>
      </c>
      <c r="I25" s="121"/>
      <c r="J25" s="121"/>
      <c r="K25" s="122">
        <f>IF($C$4="citu pasākumu izmaksas",IF('5a+c+n'!$Q25="C",'5a+c+n'!K25,0))</f>
        <v>0</v>
      </c>
      <c r="L25" s="84">
        <f>IF($C$4="citu pasākumu izmaksas",IF('5a+c+n'!$Q25="C",'5a+c+n'!L25,0))</f>
        <v>0</v>
      </c>
      <c r="M25" s="121">
        <f>IF($C$4="citu pasākumu izmaksas",IF('5a+c+n'!$Q25="C",'5a+c+n'!M25,0))</f>
        <v>0</v>
      </c>
      <c r="N25" s="121">
        <f>IF($C$4="citu pasākumu izmaksas",IF('5a+c+n'!$Q25="C",'5a+c+n'!N25,0))</f>
        <v>0</v>
      </c>
      <c r="O25" s="121">
        <f>IF($C$4="citu pasākumu izmaksas",IF('5a+c+n'!$Q25="C",'5a+c+n'!O25,0))</f>
        <v>0</v>
      </c>
      <c r="P25" s="122">
        <f>IF($C$4="citu pasākumu izmaksas",IF('5a+c+n'!$Q25="C",'5a+c+n'!P25,0))</f>
        <v>0</v>
      </c>
    </row>
    <row r="26" spans="1:16" x14ac:dyDescent="0.2">
      <c r="A26" s="53">
        <f>IF(P26=0,0,IF(COUNTBLANK(P26)=1,0,COUNTA($P$14:P26)))</f>
        <v>0</v>
      </c>
      <c r="B26" s="24">
        <f>IF($C$4="citu pasākumu izmaksas",IF('5a+c+n'!$Q26="C",'5a+c+n'!B26,0))</f>
        <v>0</v>
      </c>
      <c r="C26" s="24">
        <f>IF($C$4="citu pasākumu izmaksas",IF('5a+c+n'!$Q26="C",'5a+c+n'!C26,0))</f>
        <v>0</v>
      </c>
      <c r="D26" s="24">
        <f>IF($C$4="citu pasākumu izmaksas",IF('5a+c+n'!$Q26="C",'5a+c+n'!D26,0))</f>
        <v>0</v>
      </c>
      <c r="E26" s="47"/>
      <c r="F26" s="68"/>
      <c r="G26" s="121"/>
      <c r="H26" s="121">
        <f>IF($C$4="citu pasākumu izmaksas",IF('5a+c+n'!$Q26="C",'5a+c+n'!H26,0))</f>
        <v>0</v>
      </c>
      <c r="I26" s="121"/>
      <c r="J26" s="121"/>
      <c r="K26" s="122">
        <f>IF($C$4="citu pasākumu izmaksas",IF('5a+c+n'!$Q26="C",'5a+c+n'!K26,0))</f>
        <v>0</v>
      </c>
      <c r="L26" s="84">
        <f>IF($C$4="citu pasākumu izmaksas",IF('5a+c+n'!$Q26="C",'5a+c+n'!L26,0))</f>
        <v>0</v>
      </c>
      <c r="M26" s="121">
        <f>IF($C$4="citu pasākumu izmaksas",IF('5a+c+n'!$Q26="C",'5a+c+n'!M26,0))</f>
        <v>0</v>
      </c>
      <c r="N26" s="121">
        <f>IF($C$4="citu pasākumu izmaksas",IF('5a+c+n'!$Q26="C",'5a+c+n'!N26,0))</f>
        <v>0</v>
      </c>
      <c r="O26" s="121">
        <f>IF($C$4="citu pasākumu izmaksas",IF('5a+c+n'!$Q26="C",'5a+c+n'!O26,0))</f>
        <v>0</v>
      </c>
      <c r="P26" s="122">
        <f>IF($C$4="citu pasākumu izmaksas",IF('5a+c+n'!$Q26="C",'5a+c+n'!P26,0))</f>
        <v>0</v>
      </c>
    </row>
    <row r="27" spans="1:16" x14ac:dyDescent="0.2">
      <c r="A27" s="53">
        <f>IF(P27=0,0,IF(COUNTBLANK(P27)=1,0,COUNTA($P$14:P27)))</f>
        <v>0</v>
      </c>
      <c r="B27" s="24">
        <f>IF($C$4="citu pasākumu izmaksas",IF('5a+c+n'!$Q27="C",'5a+c+n'!B27,0))</f>
        <v>0</v>
      </c>
      <c r="C27" s="24">
        <f>IF($C$4="citu pasākumu izmaksas",IF('5a+c+n'!$Q27="C",'5a+c+n'!C27,0))</f>
        <v>0</v>
      </c>
      <c r="D27" s="24">
        <f>IF($C$4="citu pasākumu izmaksas",IF('5a+c+n'!$Q27="C",'5a+c+n'!D27,0))</f>
        <v>0</v>
      </c>
      <c r="E27" s="47"/>
      <c r="F27" s="68"/>
      <c r="G27" s="121"/>
      <c r="H27" s="121">
        <f>IF($C$4="citu pasākumu izmaksas",IF('5a+c+n'!$Q27="C",'5a+c+n'!H27,0))</f>
        <v>0</v>
      </c>
      <c r="I27" s="121"/>
      <c r="J27" s="121"/>
      <c r="K27" s="122">
        <f>IF($C$4="citu pasākumu izmaksas",IF('5a+c+n'!$Q27="C",'5a+c+n'!K27,0))</f>
        <v>0</v>
      </c>
      <c r="L27" s="84">
        <f>IF($C$4="citu pasākumu izmaksas",IF('5a+c+n'!$Q27="C",'5a+c+n'!L27,0))</f>
        <v>0</v>
      </c>
      <c r="M27" s="121">
        <f>IF($C$4="citu pasākumu izmaksas",IF('5a+c+n'!$Q27="C",'5a+c+n'!M27,0))</f>
        <v>0</v>
      </c>
      <c r="N27" s="121">
        <f>IF($C$4="citu pasākumu izmaksas",IF('5a+c+n'!$Q27="C",'5a+c+n'!N27,0))</f>
        <v>0</v>
      </c>
      <c r="O27" s="121">
        <f>IF($C$4="citu pasākumu izmaksas",IF('5a+c+n'!$Q27="C",'5a+c+n'!O27,0))</f>
        <v>0</v>
      </c>
      <c r="P27" s="122">
        <f>IF($C$4="citu pasākumu izmaksas",IF('5a+c+n'!$Q27="C",'5a+c+n'!P27,0))</f>
        <v>0</v>
      </c>
    </row>
    <row r="28" spans="1:16" x14ac:dyDescent="0.2">
      <c r="A28" s="53">
        <f>IF(P28=0,0,IF(COUNTBLANK(P28)=1,0,COUNTA($P$14:P28)))</f>
        <v>0</v>
      </c>
      <c r="B28" s="24">
        <f>IF($C$4="citu pasākumu izmaksas",IF('5a+c+n'!$Q28="C",'5a+c+n'!B28,0))</f>
        <v>0</v>
      </c>
      <c r="C28" s="24">
        <f>IF($C$4="citu pasākumu izmaksas",IF('5a+c+n'!$Q28="C",'5a+c+n'!C28,0))</f>
        <v>0</v>
      </c>
      <c r="D28" s="24">
        <f>IF($C$4="citu pasākumu izmaksas",IF('5a+c+n'!$Q28="C",'5a+c+n'!D28,0))</f>
        <v>0</v>
      </c>
      <c r="E28" s="47"/>
      <c r="F28" s="68"/>
      <c r="G28" s="121"/>
      <c r="H28" s="121">
        <f>IF($C$4="citu pasākumu izmaksas",IF('5a+c+n'!$Q28="C",'5a+c+n'!H28,0))</f>
        <v>0</v>
      </c>
      <c r="I28" s="121"/>
      <c r="J28" s="121"/>
      <c r="K28" s="122">
        <f>IF($C$4="citu pasākumu izmaksas",IF('5a+c+n'!$Q28="C",'5a+c+n'!K28,0))</f>
        <v>0</v>
      </c>
      <c r="L28" s="84">
        <f>IF($C$4="citu pasākumu izmaksas",IF('5a+c+n'!$Q28="C",'5a+c+n'!L28,0))</f>
        <v>0</v>
      </c>
      <c r="M28" s="121">
        <f>IF($C$4="citu pasākumu izmaksas",IF('5a+c+n'!$Q28="C",'5a+c+n'!M28,0))</f>
        <v>0</v>
      </c>
      <c r="N28" s="121">
        <f>IF($C$4="citu pasākumu izmaksas",IF('5a+c+n'!$Q28="C",'5a+c+n'!N28,0))</f>
        <v>0</v>
      </c>
      <c r="O28" s="121">
        <f>IF($C$4="citu pasākumu izmaksas",IF('5a+c+n'!$Q28="C",'5a+c+n'!O28,0))</f>
        <v>0</v>
      </c>
      <c r="P28" s="122">
        <f>IF($C$4="citu pasākumu izmaksas",IF('5a+c+n'!$Q28="C",'5a+c+n'!P28,0))</f>
        <v>0</v>
      </c>
    </row>
    <row r="29" spans="1:16" ht="10.8" thickBot="1" x14ac:dyDescent="0.25">
      <c r="A29" s="53">
        <f>IF(P29=0,0,IF(COUNTBLANK(P29)=1,0,COUNTA($P$14:P29)))</f>
        <v>0</v>
      </c>
      <c r="B29" s="24">
        <f>IF($C$4="citu pasākumu izmaksas",IF('5a+c+n'!$Q29="C",'5a+c+n'!B29,0))</f>
        <v>0</v>
      </c>
      <c r="C29" s="24">
        <f>IF($C$4="citu pasākumu izmaksas",IF('5a+c+n'!$Q29="C",'5a+c+n'!C29,0))</f>
        <v>0</v>
      </c>
      <c r="D29" s="24">
        <f>IF($C$4="citu pasākumu izmaksas",IF('5a+c+n'!$Q29="C",'5a+c+n'!D29,0))</f>
        <v>0</v>
      </c>
      <c r="E29" s="47"/>
      <c r="F29" s="68"/>
      <c r="G29" s="121"/>
      <c r="H29" s="121">
        <f>IF($C$4="citu pasākumu izmaksas",IF('5a+c+n'!$Q29="C",'5a+c+n'!H29,0))</f>
        <v>0</v>
      </c>
      <c r="I29" s="121"/>
      <c r="J29" s="121"/>
      <c r="K29" s="122">
        <f>IF($C$4="citu pasākumu izmaksas",IF('5a+c+n'!$Q29="C",'5a+c+n'!K29,0))</f>
        <v>0</v>
      </c>
      <c r="L29" s="84">
        <f>IF($C$4="citu pasākumu izmaksas",IF('5a+c+n'!$Q29="C",'5a+c+n'!L29,0))</f>
        <v>0</v>
      </c>
      <c r="M29" s="121">
        <f>IF($C$4="citu pasākumu izmaksas",IF('5a+c+n'!$Q29="C",'5a+c+n'!M29,0))</f>
        <v>0</v>
      </c>
      <c r="N29" s="121">
        <f>IF($C$4="citu pasākumu izmaksas",IF('5a+c+n'!$Q29="C",'5a+c+n'!N29,0))</f>
        <v>0</v>
      </c>
      <c r="O29" s="121">
        <f>IF($C$4="citu pasākumu izmaksas",IF('5a+c+n'!$Q29="C",'5a+c+n'!O29,0))</f>
        <v>0</v>
      </c>
      <c r="P29" s="122">
        <f>IF($C$4="citu pasākumu izmaksas",IF('5a+c+n'!$Q29="C",'5a+c+n'!P29,0))</f>
        <v>0</v>
      </c>
    </row>
    <row r="30" spans="1:16" ht="12" customHeight="1" thickBot="1" x14ac:dyDescent="0.25">
      <c r="A30" s="320" t="s">
        <v>62</v>
      </c>
      <c r="B30" s="321"/>
      <c r="C30" s="321"/>
      <c r="D30" s="321"/>
      <c r="E30" s="321"/>
      <c r="F30" s="321"/>
      <c r="G30" s="321"/>
      <c r="H30" s="321"/>
      <c r="I30" s="321"/>
      <c r="J30" s="321"/>
      <c r="K30" s="322"/>
      <c r="L30" s="135">
        <f>SUM(L14:L29)</f>
        <v>0</v>
      </c>
      <c r="M30" s="136">
        <f>SUM(M14:M29)</f>
        <v>0</v>
      </c>
      <c r="N30" s="136">
        <f>SUM(N14:N29)</f>
        <v>0</v>
      </c>
      <c r="O30" s="136">
        <f>SUM(O14:O29)</f>
        <v>0</v>
      </c>
      <c r="P30" s="137">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c'!C35:H35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c'!C40:H40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c'!C43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9:H39"/>
    <mergeCell ref="L12:P12"/>
    <mergeCell ref="A30:K30"/>
    <mergeCell ref="C33:H33"/>
    <mergeCell ref="C34:H34"/>
    <mergeCell ref="A36:D36"/>
    <mergeCell ref="C38:H38"/>
  </mergeCells>
  <conditionalFormatting sqref="A30:K30">
    <cfRule type="containsText" dxfId="173"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72" priority="1" operator="equal">
      <formula>0</formula>
    </cfRule>
  </conditionalFormatting>
  <conditionalFormatting sqref="C2:I2 D5:L8 N9:O9 L30:P30 C33:H33 C38:H38 C41">
    <cfRule type="cellIs" dxfId="171" priority="2"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42"/>
  <sheetViews>
    <sheetView workbookViewId="0">
      <selection activeCell="G52" sqref="G5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'5a+c+n'!D1</f>
        <v>5</v>
      </c>
      <c r="E1" s="22"/>
      <c r="F1" s="22"/>
      <c r="G1" s="22"/>
      <c r="H1" s="22"/>
      <c r="I1" s="22"/>
      <c r="J1" s="22"/>
      <c r="N1" s="26"/>
      <c r="O1" s="27"/>
      <c r="P1" s="28"/>
    </row>
    <row r="2" spans="1:16" x14ac:dyDescent="0.2">
      <c r="A2" s="29"/>
      <c r="B2" s="29"/>
      <c r="C2" s="335" t="str">
        <f>'5a+c+n'!C2:I2</f>
        <v>Pagraba pārseguma siltināšana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'5a+c+n'!A9</f>
        <v>Tāme sastādīta  2024. gada tirgus cenās, pamatojoties uz AR daļas rasējumiem</v>
      </c>
      <c r="B9" s="332"/>
      <c r="C9" s="332"/>
      <c r="D9" s="332"/>
      <c r="E9" s="332"/>
      <c r="F9" s="332"/>
      <c r="G9" s="31"/>
      <c r="H9" s="31"/>
      <c r="I9" s="31"/>
      <c r="J9" s="333" t="s">
        <v>45</v>
      </c>
      <c r="K9" s="333"/>
      <c r="L9" s="333"/>
      <c r="M9" s="333"/>
      <c r="N9" s="334">
        <f>P30</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izmaksas",IF('5a+c+n'!$Q14="N",'5a+c+n'!B14,0))</f>
        <v>0</v>
      </c>
      <c r="C14" s="23">
        <f>IF($C$4="Neattiecināmās izmaksas",IF('5a+c+n'!$Q14="N",'5a+c+n'!C14,0))</f>
        <v>0</v>
      </c>
      <c r="D14" s="23">
        <f>IF($C$4="Neattiecināmās izmaksas",IF('5a+c+n'!$Q14="N",'5a+c+n'!D14,0))</f>
        <v>0</v>
      </c>
      <c r="E14" s="46"/>
      <c r="F14" s="66"/>
      <c r="G14" s="119"/>
      <c r="H14" s="119">
        <f>IF($C$4="Neattiecināmās izmaksas",IF('5a+c+n'!$Q14="N",'5a+c+n'!H14,0))</f>
        <v>0</v>
      </c>
      <c r="I14" s="119"/>
      <c r="J14" s="119"/>
      <c r="K14" s="120">
        <f>IF($C$4="Neattiecināmās izmaksas",IF('5a+c+n'!$Q14="N",'5a+c+n'!K14,0))</f>
        <v>0</v>
      </c>
      <c r="L14" s="83">
        <f>IF($C$4="Neattiecināmās izmaksas",IF('5a+c+n'!$Q14="N",'5a+c+n'!L14,0))</f>
        <v>0</v>
      </c>
      <c r="M14" s="119">
        <f>IF($C$4="Neattiecināmās izmaksas",IF('5a+c+n'!$Q14="N",'5a+c+n'!M14,0))</f>
        <v>0</v>
      </c>
      <c r="N14" s="119">
        <f>IF($C$4="Neattiecināmās izmaksas",IF('5a+c+n'!$Q14="N",'5a+c+n'!N14,0))</f>
        <v>0</v>
      </c>
      <c r="O14" s="119">
        <f>IF($C$4="Neattiecināmās izmaksas",IF('5a+c+n'!$Q14="N",'5a+c+n'!O14,0))</f>
        <v>0</v>
      </c>
      <c r="P14" s="120">
        <f>IF($C$4="Neattiecināmās izmaksas",IF('5a+c+n'!$Q14="N",'5a+c+n'!P14,0))</f>
        <v>0</v>
      </c>
    </row>
    <row r="15" spans="1:16" x14ac:dyDescent="0.2">
      <c r="A15" s="53">
        <f>IF(P15=0,0,IF(COUNTBLANK(P15)=1,0,COUNTA($P$14:P15)))</f>
        <v>0</v>
      </c>
      <c r="B15" s="24">
        <f>IF($C$4="Neattiecināmās izmaksas",IF('5a+c+n'!$Q15="N",'5a+c+n'!B15,0))</f>
        <v>0</v>
      </c>
      <c r="C15" s="24">
        <f>IF($C$4="Neattiecināmās izmaksas",IF('5a+c+n'!$Q15="N",'5a+c+n'!C15,0))</f>
        <v>0</v>
      </c>
      <c r="D15" s="24">
        <f>IF($C$4="Neattiecināmās izmaksas",IF('5a+c+n'!$Q15="N",'5a+c+n'!D15,0))</f>
        <v>0</v>
      </c>
      <c r="E15" s="47"/>
      <c r="F15" s="68"/>
      <c r="G15" s="121"/>
      <c r="H15" s="121">
        <f>IF($C$4="Neattiecināmās izmaksas",IF('5a+c+n'!$Q15="N",'5a+c+n'!H15,0))</f>
        <v>0</v>
      </c>
      <c r="I15" s="121"/>
      <c r="J15" s="121"/>
      <c r="K15" s="122">
        <f>IF($C$4="Neattiecināmās izmaksas",IF('5a+c+n'!$Q15="N",'5a+c+n'!K15,0))</f>
        <v>0</v>
      </c>
      <c r="L15" s="84">
        <f>IF($C$4="Neattiecināmās izmaksas",IF('5a+c+n'!$Q15="N",'5a+c+n'!L15,0))</f>
        <v>0</v>
      </c>
      <c r="M15" s="121">
        <f>IF($C$4="Neattiecināmās izmaksas",IF('5a+c+n'!$Q15="N",'5a+c+n'!M15,0))</f>
        <v>0</v>
      </c>
      <c r="N15" s="121">
        <f>IF($C$4="Neattiecināmās izmaksas",IF('5a+c+n'!$Q15="N",'5a+c+n'!N15,0))</f>
        <v>0</v>
      </c>
      <c r="O15" s="121">
        <f>IF($C$4="Neattiecināmās izmaksas",IF('5a+c+n'!$Q15="N",'5a+c+n'!O15,0))</f>
        <v>0</v>
      </c>
      <c r="P15" s="122">
        <f>IF($C$4="Neattiecināmās izmaksas",IF('5a+c+n'!$Q15="N",'5a+c+n'!P15,0))</f>
        <v>0</v>
      </c>
    </row>
    <row r="16" spans="1:16" x14ac:dyDescent="0.2">
      <c r="A16" s="53">
        <f>IF(P16=0,0,IF(COUNTBLANK(P16)=1,0,COUNTA($P$14:P16)))</f>
        <v>0</v>
      </c>
      <c r="B16" s="24">
        <f>IF($C$4="Neattiecināmās izmaksas",IF('5a+c+n'!$Q16="N",'5a+c+n'!B16,0))</f>
        <v>0</v>
      </c>
      <c r="C16" s="24">
        <f>IF($C$4="Neattiecināmās izmaksas",IF('5a+c+n'!$Q16="N",'5a+c+n'!C16,0))</f>
        <v>0</v>
      </c>
      <c r="D16" s="24">
        <f>IF($C$4="Neattiecināmās izmaksas",IF('5a+c+n'!$Q16="N",'5a+c+n'!D16,0))</f>
        <v>0</v>
      </c>
      <c r="E16" s="47"/>
      <c r="F16" s="68"/>
      <c r="G16" s="121"/>
      <c r="H16" s="121">
        <f>IF($C$4="Neattiecināmās izmaksas",IF('5a+c+n'!$Q16="N",'5a+c+n'!H16,0))</f>
        <v>0</v>
      </c>
      <c r="I16" s="121"/>
      <c r="J16" s="121"/>
      <c r="K16" s="122">
        <f>IF($C$4="Neattiecināmās izmaksas",IF('5a+c+n'!$Q16="N",'5a+c+n'!K16,0))</f>
        <v>0</v>
      </c>
      <c r="L16" s="84">
        <f>IF($C$4="Neattiecināmās izmaksas",IF('5a+c+n'!$Q16="N",'5a+c+n'!L16,0))</f>
        <v>0</v>
      </c>
      <c r="M16" s="121">
        <f>IF($C$4="Neattiecināmās izmaksas",IF('5a+c+n'!$Q16="N",'5a+c+n'!M16,0))</f>
        <v>0</v>
      </c>
      <c r="N16" s="121">
        <f>IF($C$4="Neattiecināmās izmaksas",IF('5a+c+n'!$Q16="N",'5a+c+n'!N16,0))</f>
        <v>0</v>
      </c>
      <c r="O16" s="121">
        <f>IF($C$4="Neattiecināmās izmaksas",IF('5a+c+n'!$Q16="N",'5a+c+n'!O16,0))</f>
        <v>0</v>
      </c>
      <c r="P16" s="122">
        <f>IF($C$4="Neattiecināmās izmaksas",IF('5a+c+n'!$Q16="N",'5a+c+n'!P16,0))</f>
        <v>0</v>
      </c>
    </row>
    <row r="17" spans="1:16" x14ac:dyDescent="0.2">
      <c r="A17" s="53">
        <f>IF(P17=0,0,IF(COUNTBLANK(P17)=1,0,COUNTA($P$14:P17)))</f>
        <v>0</v>
      </c>
      <c r="B17" s="24">
        <f>IF($C$4="Neattiecināmās izmaksas",IF('5a+c+n'!$Q17="N",'5a+c+n'!B17,0))</f>
        <v>0</v>
      </c>
      <c r="C17" s="24">
        <f>IF($C$4="Neattiecināmās izmaksas",IF('5a+c+n'!$Q17="N",'5a+c+n'!C17,0))</f>
        <v>0</v>
      </c>
      <c r="D17" s="24">
        <f>IF($C$4="Neattiecināmās izmaksas",IF('5a+c+n'!$Q17="N",'5a+c+n'!D17,0))</f>
        <v>0</v>
      </c>
      <c r="E17" s="47"/>
      <c r="F17" s="68"/>
      <c r="G17" s="121"/>
      <c r="H17" s="121">
        <f>IF($C$4="Neattiecināmās izmaksas",IF('5a+c+n'!$Q17="N",'5a+c+n'!H17,0))</f>
        <v>0</v>
      </c>
      <c r="I17" s="121"/>
      <c r="J17" s="121"/>
      <c r="K17" s="122">
        <f>IF($C$4="Neattiecināmās izmaksas",IF('5a+c+n'!$Q17="N",'5a+c+n'!K17,0))</f>
        <v>0</v>
      </c>
      <c r="L17" s="84">
        <f>IF($C$4="Neattiecināmās izmaksas",IF('5a+c+n'!$Q17="N",'5a+c+n'!L17,0))</f>
        <v>0</v>
      </c>
      <c r="M17" s="121">
        <f>IF($C$4="Neattiecināmās izmaksas",IF('5a+c+n'!$Q17="N",'5a+c+n'!M17,0))</f>
        <v>0</v>
      </c>
      <c r="N17" s="121">
        <f>IF($C$4="Neattiecināmās izmaksas",IF('5a+c+n'!$Q17="N",'5a+c+n'!N17,0))</f>
        <v>0</v>
      </c>
      <c r="O17" s="121">
        <f>IF($C$4="Neattiecināmās izmaksas",IF('5a+c+n'!$Q17="N",'5a+c+n'!O17,0))</f>
        <v>0</v>
      </c>
      <c r="P17" s="122">
        <f>IF($C$4="Neattiecināmās izmaksas",IF('5a+c+n'!$Q17="N",'5a+c+n'!P17,0))</f>
        <v>0</v>
      </c>
    </row>
    <row r="18" spans="1:16" x14ac:dyDescent="0.2">
      <c r="A18" s="53">
        <f>IF(P18=0,0,IF(COUNTBLANK(P18)=1,0,COUNTA($P$14:P18)))</f>
        <v>0</v>
      </c>
      <c r="B18" s="24">
        <f>IF($C$4="Neattiecināmās izmaksas",IF('5a+c+n'!$Q18="N",'5a+c+n'!B18,0))</f>
        <v>0</v>
      </c>
      <c r="C18" s="24">
        <f>IF($C$4="Neattiecināmās izmaksas",IF('5a+c+n'!$Q18="N",'5a+c+n'!C18,0))</f>
        <v>0</v>
      </c>
      <c r="D18" s="24">
        <f>IF($C$4="Neattiecināmās izmaksas",IF('5a+c+n'!$Q18="N",'5a+c+n'!D18,0))</f>
        <v>0</v>
      </c>
      <c r="E18" s="47"/>
      <c r="F18" s="68"/>
      <c r="G18" s="121"/>
      <c r="H18" s="121">
        <f>IF($C$4="Neattiecināmās izmaksas",IF('5a+c+n'!$Q18="N",'5a+c+n'!H18,0))</f>
        <v>0</v>
      </c>
      <c r="I18" s="121"/>
      <c r="J18" s="121"/>
      <c r="K18" s="122">
        <f>IF($C$4="Neattiecināmās izmaksas",IF('5a+c+n'!$Q18="N",'5a+c+n'!K18,0))</f>
        <v>0</v>
      </c>
      <c r="L18" s="84">
        <f>IF($C$4="Neattiecināmās izmaksas",IF('5a+c+n'!$Q18="N",'5a+c+n'!L18,0))</f>
        <v>0</v>
      </c>
      <c r="M18" s="121">
        <f>IF($C$4="Neattiecināmās izmaksas",IF('5a+c+n'!$Q18="N",'5a+c+n'!M18,0))</f>
        <v>0</v>
      </c>
      <c r="N18" s="121">
        <f>IF($C$4="Neattiecināmās izmaksas",IF('5a+c+n'!$Q18="N",'5a+c+n'!N18,0))</f>
        <v>0</v>
      </c>
      <c r="O18" s="121">
        <f>IF($C$4="Neattiecināmās izmaksas",IF('5a+c+n'!$Q18="N",'5a+c+n'!O18,0))</f>
        <v>0</v>
      </c>
      <c r="P18" s="122">
        <f>IF($C$4="Neattiecināmās izmaksas",IF('5a+c+n'!$Q18="N",'5a+c+n'!P18,0))</f>
        <v>0</v>
      </c>
    </row>
    <row r="19" spans="1:16" x14ac:dyDescent="0.2">
      <c r="A19" s="53">
        <f>IF(P19=0,0,IF(COUNTBLANK(P19)=1,0,COUNTA($P$14:P19)))</f>
        <v>0</v>
      </c>
      <c r="B19" s="24">
        <f>IF($C$4="Neattiecināmās izmaksas",IF('5a+c+n'!$Q19="N",'5a+c+n'!B19,0))</f>
        <v>0</v>
      </c>
      <c r="C19" s="24">
        <f>IF($C$4="Neattiecināmās izmaksas",IF('5a+c+n'!$Q19="N",'5a+c+n'!C19,0))</f>
        <v>0</v>
      </c>
      <c r="D19" s="24">
        <f>IF($C$4="Neattiecināmās izmaksas",IF('5a+c+n'!$Q19="N",'5a+c+n'!D19,0))</f>
        <v>0</v>
      </c>
      <c r="E19" s="47"/>
      <c r="F19" s="68"/>
      <c r="G19" s="121"/>
      <c r="H19" s="121">
        <f>IF($C$4="Neattiecināmās izmaksas",IF('5a+c+n'!$Q19="N",'5a+c+n'!H19,0))</f>
        <v>0</v>
      </c>
      <c r="I19" s="121"/>
      <c r="J19" s="121"/>
      <c r="K19" s="122">
        <f>IF($C$4="Neattiecināmās izmaksas",IF('5a+c+n'!$Q19="N",'5a+c+n'!K19,0))</f>
        <v>0</v>
      </c>
      <c r="L19" s="84">
        <f>IF($C$4="Neattiecināmās izmaksas",IF('5a+c+n'!$Q19="N",'5a+c+n'!L19,0))</f>
        <v>0</v>
      </c>
      <c r="M19" s="121">
        <f>IF($C$4="Neattiecināmās izmaksas",IF('5a+c+n'!$Q19="N",'5a+c+n'!M19,0))</f>
        <v>0</v>
      </c>
      <c r="N19" s="121">
        <f>IF($C$4="Neattiecināmās izmaksas",IF('5a+c+n'!$Q19="N",'5a+c+n'!N19,0))</f>
        <v>0</v>
      </c>
      <c r="O19" s="121">
        <f>IF($C$4="Neattiecināmās izmaksas",IF('5a+c+n'!$Q19="N",'5a+c+n'!O19,0))</f>
        <v>0</v>
      </c>
      <c r="P19" s="122">
        <f>IF($C$4="Neattiecināmās izmaksas",IF('5a+c+n'!$Q19="N",'5a+c+n'!P19,0))</f>
        <v>0</v>
      </c>
    </row>
    <row r="20" spans="1:16" x14ac:dyDescent="0.2">
      <c r="A20" s="53">
        <f>IF(P20=0,0,IF(COUNTBLANK(P20)=1,0,COUNTA($P$14:P20)))</f>
        <v>0</v>
      </c>
      <c r="B20" s="24">
        <f>IF($C$4="Neattiecināmās izmaksas",IF('5a+c+n'!$Q20="N",'5a+c+n'!B20,0))</f>
        <v>0</v>
      </c>
      <c r="C20" s="24">
        <f>IF($C$4="Neattiecināmās izmaksas",IF('5a+c+n'!$Q20="N",'5a+c+n'!C20,0))</f>
        <v>0</v>
      </c>
      <c r="D20" s="24">
        <f>IF($C$4="Neattiecināmās izmaksas",IF('5a+c+n'!$Q20="N",'5a+c+n'!D20,0))</f>
        <v>0</v>
      </c>
      <c r="E20" s="47"/>
      <c r="F20" s="68"/>
      <c r="G20" s="121"/>
      <c r="H20" s="121">
        <f>IF($C$4="Neattiecināmās izmaksas",IF('5a+c+n'!$Q20="N",'5a+c+n'!H20,0))</f>
        <v>0</v>
      </c>
      <c r="I20" s="121"/>
      <c r="J20" s="121"/>
      <c r="K20" s="122">
        <f>IF($C$4="Neattiecināmās izmaksas",IF('5a+c+n'!$Q20="N",'5a+c+n'!K20,0))</f>
        <v>0</v>
      </c>
      <c r="L20" s="84">
        <f>IF($C$4="Neattiecināmās izmaksas",IF('5a+c+n'!$Q20="N",'5a+c+n'!L20,0))</f>
        <v>0</v>
      </c>
      <c r="M20" s="121">
        <f>IF($C$4="Neattiecināmās izmaksas",IF('5a+c+n'!$Q20="N",'5a+c+n'!M20,0))</f>
        <v>0</v>
      </c>
      <c r="N20" s="121">
        <f>IF($C$4="Neattiecināmās izmaksas",IF('5a+c+n'!$Q20="N",'5a+c+n'!N20,0))</f>
        <v>0</v>
      </c>
      <c r="O20" s="121">
        <f>IF($C$4="Neattiecināmās izmaksas",IF('5a+c+n'!$Q20="N",'5a+c+n'!O20,0))</f>
        <v>0</v>
      </c>
      <c r="P20" s="122">
        <f>IF($C$4="Neattiecināmās izmaksas",IF('5a+c+n'!$Q20="N",'5a+c+n'!P20,0))</f>
        <v>0</v>
      </c>
    </row>
    <row r="21" spans="1:16" x14ac:dyDescent="0.2">
      <c r="A21" s="53">
        <f>IF(P21=0,0,IF(COUNTBLANK(P21)=1,0,COUNTA($P$14:P21)))</f>
        <v>0</v>
      </c>
      <c r="B21" s="24">
        <f>IF($C$4="Neattiecināmās izmaksas",IF('5a+c+n'!$Q21="N",'5a+c+n'!B21,0))</f>
        <v>0</v>
      </c>
      <c r="C21" s="24">
        <f>IF($C$4="Neattiecināmās izmaksas",IF('5a+c+n'!$Q21="N",'5a+c+n'!C21,0))</f>
        <v>0</v>
      </c>
      <c r="D21" s="24">
        <f>IF($C$4="Neattiecināmās izmaksas",IF('5a+c+n'!$Q21="N",'5a+c+n'!D21,0))</f>
        <v>0</v>
      </c>
      <c r="E21" s="47"/>
      <c r="F21" s="68"/>
      <c r="G21" s="121"/>
      <c r="H21" s="121">
        <f>IF($C$4="Neattiecināmās izmaksas",IF('5a+c+n'!$Q21="N",'5a+c+n'!H21,0))</f>
        <v>0</v>
      </c>
      <c r="I21" s="121"/>
      <c r="J21" s="121"/>
      <c r="K21" s="122">
        <f>IF($C$4="Neattiecināmās izmaksas",IF('5a+c+n'!$Q21="N",'5a+c+n'!K21,0))</f>
        <v>0</v>
      </c>
      <c r="L21" s="84">
        <f>IF($C$4="Neattiecināmās izmaksas",IF('5a+c+n'!$Q21="N",'5a+c+n'!L21,0))</f>
        <v>0</v>
      </c>
      <c r="M21" s="121">
        <f>IF($C$4="Neattiecināmās izmaksas",IF('5a+c+n'!$Q21="N",'5a+c+n'!M21,0))</f>
        <v>0</v>
      </c>
      <c r="N21" s="121">
        <f>IF($C$4="Neattiecināmās izmaksas",IF('5a+c+n'!$Q21="N",'5a+c+n'!N21,0))</f>
        <v>0</v>
      </c>
      <c r="O21" s="121">
        <f>IF($C$4="Neattiecināmās izmaksas",IF('5a+c+n'!$Q21="N",'5a+c+n'!O21,0))</f>
        <v>0</v>
      </c>
      <c r="P21" s="122">
        <f>IF($C$4="Neattiecināmās izmaksas",IF('5a+c+n'!$Q21="N",'5a+c+n'!P21,0))</f>
        <v>0</v>
      </c>
    </row>
    <row r="22" spans="1:16" x14ac:dyDescent="0.2">
      <c r="A22" s="53">
        <f>IF(P22=0,0,IF(COUNTBLANK(P22)=1,0,COUNTA($P$14:P22)))</f>
        <v>0</v>
      </c>
      <c r="B22" s="24">
        <f>IF($C$4="Neattiecināmās izmaksas",IF('5a+c+n'!$Q22="N",'5a+c+n'!B22,0))</f>
        <v>0</v>
      </c>
      <c r="C22" s="24">
        <f>IF($C$4="Neattiecināmās izmaksas",IF('5a+c+n'!$Q22="N",'5a+c+n'!C22,0))</f>
        <v>0</v>
      </c>
      <c r="D22" s="24">
        <f>IF($C$4="Neattiecināmās izmaksas",IF('5a+c+n'!$Q22="N",'5a+c+n'!D22,0))</f>
        <v>0</v>
      </c>
      <c r="E22" s="47"/>
      <c r="F22" s="68"/>
      <c r="G22" s="121"/>
      <c r="H22" s="121">
        <f>IF($C$4="Neattiecināmās izmaksas",IF('5a+c+n'!$Q22="N",'5a+c+n'!H22,0))</f>
        <v>0</v>
      </c>
      <c r="I22" s="121"/>
      <c r="J22" s="121"/>
      <c r="K22" s="122">
        <f>IF($C$4="Neattiecināmās izmaksas",IF('5a+c+n'!$Q22="N",'5a+c+n'!K22,0))</f>
        <v>0</v>
      </c>
      <c r="L22" s="84">
        <f>IF($C$4="Neattiecināmās izmaksas",IF('5a+c+n'!$Q22="N",'5a+c+n'!L22,0))</f>
        <v>0</v>
      </c>
      <c r="M22" s="121">
        <f>IF($C$4="Neattiecināmās izmaksas",IF('5a+c+n'!$Q22="N",'5a+c+n'!M22,0))</f>
        <v>0</v>
      </c>
      <c r="N22" s="121">
        <f>IF($C$4="Neattiecināmās izmaksas",IF('5a+c+n'!$Q22="N",'5a+c+n'!N22,0))</f>
        <v>0</v>
      </c>
      <c r="O22" s="121">
        <f>IF($C$4="Neattiecināmās izmaksas",IF('5a+c+n'!$Q22="N",'5a+c+n'!O22,0))</f>
        <v>0</v>
      </c>
      <c r="P22" s="122">
        <f>IF($C$4="Neattiecināmās izmaksas",IF('5a+c+n'!$Q22="N",'5a+c+n'!P22,0))</f>
        <v>0</v>
      </c>
    </row>
    <row r="23" spans="1:16" x14ac:dyDescent="0.2">
      <c r="A23" s="53">
        <f>IF(P23=0,0,IF(COUNTBLANK(P23)=1,0,COUNTA($P$14:P23)))</f>
        <v>0</v>
      </c>
      <c r="B23" s="24">
        <f>IF($C$4="Neattiecināmās izmaksas",IF('5a+c+n'!$Q23="N",'5a+c+n'!B23,0))</f>
        <v>0</v>
      </c>
      <c r="C23" s="24">
        <f>IF($C$4="Neattiecināmās izmaksas",IF('5a+c+n'!$Q23="N",'5a+c+n'!C23,0))</f>
        <v>0</v>
      </c>
      <c r="D23" s="24">
        <f>IF($C$4="Neattiecināmās izmaksas",IF('5a+c+n'!$Q23="N",'5a+c+n'!D23,0))</f>
        <v>0</v>
      </c>
      <c r="E23" s="47"/>
      <c r="F23" s="68"/>
      <c r="G23" s="121"/>
      <c r="H23" s="121">
        <f>IF($C$4="Neattiecināmās izmaksas",IF('5a+c+n'!$Q23="N",'5a+c+n'!H23,0))</f>
        <v>0</v>
      </c>
      <c r="I23" s="121"/>
      <c r="J23" s="121"/>
      <c r="K23" s="122">
        <f>IF($C$4="Neattiecināmās izmaksas",IF('5a+c+n'!$Q23="N",'5a+c+n'!K23,0))</f>
        <v>0</v>
      </c>
      <c r="L23" s="84">
        <f>IF($C$4="Neattiecināmās izmaksas",IF('5a+c+n'!$Q23="N",'5a+c+n'!L23,0))</f>
        <v>0</v>
      </c>
      <c r="M23" s="121">
        <f>IF($C$4="Neattiecināmās izmaksas",IF('5a+c+n'!$Q23="N",'5a+c+n'!M23,0))</f>
        <v>0</v>
      </c>
      <c r="N23" s="121">
        <f>IF($C$4="Neattiecināmās izmaksas",IF('5a+c+n'!$Q23="N",'5a+c+n'!N23,0))</f>
        <v>0</v>
      </c>
      <c r="O23" s="121">
        <f>IF($C$4="Neattiecināmās izmaksas",IF('5a+c+n'!$Q23="N",'5a+c+n'!O23,0))</f>
        <v>0</v>
      </c>
      <c r="P23" s="122">
        <f>IF($C$4="Neattiecināmās izmaksas",IF('5a+c+n'!$Q23="N",'5a+c+n'!P23,0))</f>
        <v>0</v>
      </c>
    </row>
    <row r="24" spans="1:16" x14ac:dyDescent="0.2">
      <c r="A24" s="53">
        <f>IF(P24=0,0,IF(COUNTBLANK(P24)=1,0,COUNTA($P$14:P24)))</f>
        <v>0</v>
      </c>
      <c r="B24" s="24">
        <f>IF($C$4="Neattiecināmās izmaksas",IF('5a+c+n'!$Q24="N",'5a+c+n'!B24,0))</f>
        <v>0</v>
      </c>
      <c r="C24" s="24">
        <f>IF($C$4="Neattiecināmās izmaksas",IF('5a+c+n'!$Q24="N",'5a+c+n'!C24,0))</f>
        <v>0</v>
      </c>
      <c r="D24" s="24">
        <f>IF($C$4="Neattiecināmās izmaksas",IF('5a+c+n'!$Q24="N",'5a+c+n'!D24,0))</f>
        <v>0</v>
      </c>
      <c r="E24" s="47"/>
      <c r="F24" s="68"/>
      <c r="G24" s="121"/>
      <c r="H24" s="121">
        <f>IF($C$4="Neattiecināmās izmaksas",IF('5a+c+n'!$Q24="N",'5a+c+n'!H24,0))</f>
        <v>0</v>
      </c>
      <c r="I24" s="121"/>
      <c r="J24" s="121"/>
      <c r="K24" s="122">
        <f>IF($C$4="Neattiecināmās izmaksas",IF('5a+c+n'!$Q24="N",'5a+c+n'!K24,0))</f>
        <v>0</v>
      </c>
      <c r="L24" s="84">
        <f>IF($C$4="Neattiecināmās izmaksas",IF('5a+c+n'!$Q24="N",'5a+c+n'!L24,0))</f>
        <v>0</v>
      </c>
      <c r="M24" s="121">
        <f>IF($C$4="Neattiecināmās izmaksas",IF('5a+c+n'!$Q24="N",'5a+c+n'!M24,0))</f>
        <v>0</v>
      </c>
      <c r="N24" s="121">
        <f>IF($C$4="Neattiecināmās izmaksas",IF('5a+c+n'!$Q24="N",'5a+c+n'!N24,0))</f>
        <v>0</v>
      </c>
      <c r="O24" s="121">
        <f>IF($C$4="Neattiecināmās izmaksas",IF('5a+c+n'!$Q24="N",'5a+c+n'!O24,0))</f>
        <v>0</v>
      </c>
      <c r="P24" s="122">
        <f>IF($C$4="Neattiecināmās izmaksas",IF('5a+c+n'!$Q24="N",'5a+c+n'!P24,0))</f>
        <v>0</v>
      </c>
    </row>
    <row r="25" spans="1:16" x14ac:dyDescent="0.2">
      <c r="A25" s="53">
        <f>IF(P25=0,0,IF(COUNTBLANK(P25)=1,0,COUNTA($P$14:P25)))</f>
        <v>0</v>
      </c>
      <c r="B25" s="24">
        <f>IF($C$4="Neattiecināmās izmaksas",IF('5a+c+n'!$Q25="N",'5a+c+n'!B25,0))</f>
        <v>0</v>
      </c>
      <c r="C25" s="24">
        <f>IF($C$4="Neattiecināmās izmaksas",IF('5a+c+n'!$Q25="N",'5a+c+n'!C25,0))</f>
        <v>0</v>
      </c>
      <c r="D25" s="24">
        <f>IF($C$4="Neattiecināmās izmaksas",IF('5a+c+n'!$Q25="N",'5a+c+n'!D25,0))</f>
        <v>0</v>
      </c>
      <c r="E25" s="47"/>
      <c r="F25" s="68"/>
      <c r="G25" s="121"/>
      <c r="H25" s="121">
        <f>IF($C$4="Neattiecināmās izmaksas",IF('5a+c+n'!$Q25="N",'5a+c+n'!H25,0))</f>
        <v>0</v>
      </c>
      <c r="I25" s="121"/>
      <c r="J25" s="121"/>
      <c r="K25" s="122">
        <f>IF($C$4="Neattiecināmās izmaksas",IF('5a+c+n'!$Q25="N",'5a+c+n'!K25,0))</f>
        <v>0</v>
      </c>
      <c r="L25" s="84">
        <f>IF($C$4="Neattiecināmās izmaksas",IF('5a+c+n'!$Q25="N",'5a+c+n'!L25,0))</f>
        <v>0</v>
      </c>
      <c r="M25" s="121">
        <f>IF($C$4="Neattiecināmās izmaksas",IF('5a+c+n'!$Q25="N",'5a+c+n'!M25,0))</f>
        <v>0</v>
      </c>
      <c r="N25" s="121">
        <f>IF($C$4="Neattiecināmās izmaksas",IF('5a+c+n'!$Q25="N",'5a+c+n'!N25,0))</f>
        <v>0</v>
      </c>
      <c r="O25" s="121">
        <f>IF($C$4="Neattiecināmās izmaksas",IF('5a+c+n'!$Q25="N",'5a+c+n'!O25,0))</f>
        <v>0</v>
      </c>
      <c r="P25" s="122">
        <f>IF($C$4="Neattiecināmās izmaksas",IF('5a+c+n'!$Q25="N",'5a+c+n'!P25,0))</f>
        <v>0</v>
      </c>
    </row>
    <row r="26" spans="1:16" x14ac:dyDescent="0.2">
      <c r="A26" s="53">
        <f>IF(P26=0,0,IF(COUNTBLANK(P26)=1,0,COUNTA($P$14:P26)))</f>
        <v>0</v>
      </c>
      <c r="B26" s="24">
        <f>IF($C$4="Neattiecināmās izmaksas",IF('5a+c+n'!$Q26="N",'5a+c+n'!B26,0))</f>
        <v>0</v>
      </c>
      <c r="C26" s="24">
        <f>IF($C$4="Neattiecināmās izmaksas",IF('5a+c+n'!$Q26="N",'5a+c+n'!C26,0))</f>
        <v>0</v>
      </c>
      <c r="D26" s="24">
        <f>IF($C$4="Neattiecināmās izmaksas",IF('5a+c+n'!$Q26="N",'5a+c+n'!D26,0))</f>
        <v>0</v>
      </c>
      <c r="E26" s="47"/>
      <c r="F26" s="68"/>
      <c r="G26" s="121"/>
      <c r="H26" s="121">
        <f>IF($C$4="Neattiecināmās izmaksas",IF('5a+c+n'!$Q26="N",'5a+c+n'!H26,0))</f>
        <v>0</v>
      </c>
      <c r="I26" s="121"/>
      <c r="J26" s="121"/>
      <c r="K26" s="122">
        <f>IF($C$4="Neattiecināmās izmaksas",IF('5a+c+n'!$Q26="N",'5a+c+n'!K26,0))</f>
        <v>0</v>
      </c>
      <c r="L26" s="84">
        <f>IF($C$4="Neattiecināmās izmaksas",IF('5a+c+n'!$Q26="N",'5a+c+n'!L26,0))</f>
        <v>0</v>
      </c>
      <c r="M26" s="121">
        <f>IF($C$4="Neattiecināmās izmaksas",IF('5a+c+n'!$Q26="N",'5a+c+n'!M26,0))</f>
        <v>0</v>
      </c>
      <c r="N26" s="121">
        <f>IF($C$4="Neattiecināmās izmaksas",IF('5a+c+n'!$Q26="N",'5a+c+n'!N26,0))</f>
        <v>0</v>
      </c>
      <c r="O26" s="121">
        <f>IF($C$4="Neattiecināmās izmaksas",IF('5a+c+n'!$Q26="N",'5a+c+n'!O26,0))</f>
        <v>0</v>
      </c>
      <c r="P26" s="122">
        <f>IF($C$4="Neattiecināmās izmaksas",IF('5a+c+n'!$Q26="N",'5a+c+n'!P26,0))</f>
        <v>0</v>
      </c>
    </row>
    <row r="27" spans="1:16" x14ac:dyDescent="0.2">
      <c r="A27" s="53">
        <f>IF(P27=0,0,IF(COUNTBLANK(P27)=1,0,COUNTA($P$14:P27)))</f>
        <v>0</v>
      </c>
      <c r="B27" s="24">
        <f>IF($C$4="Neattiecināmās izmaksas",IF('5a+c+n'!$Q27="N",'5a+c+n'!B27,0))</f>
        <v>0</v>
      </c>
      <c r="C27" s="24">
        <f>IF($C$4="Neattiecināmās izmaksas",IF('5a+c+n'!$Q27="N",'5a+c+n'!C27,0))</f>
        <v>0</v>
      </c>
      <c r="D27" s="24">
        <f>IF($C$4="Neattiecināmās izmaksas",IF('5a+c+n'!$Q27="N",'5a+c+n'!D27,0))</f>
        <v>0</v>
      </c>
      <c r="E27" s="47"/>
      <c r="F27" s="68"/>
      <c r="G27" s="121"/>
      <c r="H27" s="121">
        <f>IF($C$4="Neattiecināmās izmaksas",IF('5a+c+n'!$Q27="N",'5a+c+n'!H27,0))</f>
        <v>0</v>
      </c>
      <c r="I27" s="121"/>
      <c r="J27" s="121"/>
      <c r="K27" s="122">
        <f>IF($C$4="Neattiecināmās izmaksas",IF('5a+c+n'!$Q27="N",'5a+c+n'!K27,0))</f>
        <v>0</v>
      </c>
      <c r="L27" s="84">
        <f>IF($C$4="Neattiecināmās izmaksas",IF('5a+c+n'!$Q27="N",'5a+c+n'!L27,0))</f>
        <v>0</v>
      </c>
      <c r="M27" s="121">
        <f>IF($C$4="Neattiecināmās izmaksas",IF('5a+c+n'!$Q27="N",'5a+c+n'!M27,0))</f>
        <v>0</v>
      </c>
      <c r="N27" s="121">
        <f>IF($C$4="Neattiecināmās izmaksas",IF('5a+c+n'!$Q27="N",'5a+c+n'!N27,0))</f>
        <v>0</v>
      </c>
      <c r="O27" s="121">
        <f>IF($C$4="Neattiecināmās izmaksas",IF('5a+c+n'!$Q27="N",'5a+c+n'!O27,0))</f>
        <v>0</v>
      </c>
      <c r="P27" s="122">
        <f>IF($C$4="Neattiecināmās izmaksas",IF('5a+c+n'!$Q27="N",'5a+c+n'!P27,0))</f>
        <v>0</v>
      </c>
    </row>
    <row r="28" spans="1:16" x14ac:dyDescent="0.2">
      <c r="A28" s="53">
        <f>IF(P28=0,0,IF(COUNTBLANK(P28)=1,0,COUNTA($P$14:P28)))</f>
        <v>0</v>
      </c>
      <c r="B28" s="24">
        <f>IF($C$4="Neattiecināmās izmaksas",IF('5a+c+n'!$Q28="N",'5a+c+n'!B28,0))</f>
        <v>0</v>
      </c>
      <c r="C28" s="24">
        <f>IF($C$4="Neattiecināmās izmaksas",IF('5a+c+n'!$Q28="N",'5a+c+n'!C28,0))</f>
        <v>0</v>
      </c>
      <c r="D28" s="24">
        <f>IF($C$4="Neattiecināmās izmaksas",IF('5a+c+n'!$Q28="N",'5a+c+n'!D28,0))</f>
        <v>0</v>
      </c>
      <c r="E28" s="47"/>
      <c r="F28" s="68"/>
      <c r="G28" s="121"/>
      <c r="H28" s="121">
        <f>IF($C$4="Neattiecināmās izmaksas",IF('5a+c+n'!$Q28="N",'5a+c+n'!H28,0))</f>
        <v>0</v>
      </c>
      <c r="I28" s="121"/>
      <c r="J28" s="121"/>
      <c r="K28" s="122">
        <f>IF($C$4="Neattiecināmās izmaksas",IF('5a+c+n'!$Q28="N",'5a+c+n'!K28,0))</f>
        <v>0</v>
      </c>
      <c r="L28" s="84">
        <f>IF($C$4="Neattiecināmās izmaksas",IF('5a+c+n'!$Q28="N",'5a+c+n'!L28,0))</f>
        <v>0</v>
      </c>
      <c r="M28" s="121">
        <f>IF($C$4="Neattiecināmās izmaksas",IF('5a+c+n'!$Q28="N",'5a+c+n'!M28,0))</f>
        <v>0</v>
      </c>
      <c r="N28" s="121">
        <f>IF($C$4="Neattiecināmās izmaksas",IF('5a+c+n'!$Q28="N",'5a+c+n'!N28,0))</f>
        <v>0</v>
      </c>
      <c r="O28" s="121">
        <f>IF($C$4="Neattiecināmās izmaksas",IF('5a+c+n'!$Q28="N",'5a+c+n'!O28,0))</f>
        <v>0</v>
      </c>
      <c r="P28" s="122">
        <f>IF($C$4="Neattiecināmās izmaksas",IF('5a+c+n'!$Q28="N",'5a+c+n'!P28,0))</f>
        <v>0</v>
      </c>
    </row>
    <row r="29" spans="1:16" ht="10.8" thickBot="1" x14ac:dyDescent="0.25">
      <c r="A29" s="53">
        <f>IF(P29=0,0,IF(COUNTBLANK(P29)=1,0,COUNTA($P$14:P29)))</f>
        <v>0</v>
      </c>
      <c r="B29" s="24">
        <f>IF($C$4="Neattiecināmās izmaksas",IF('5a+c+n'!$Q29="N",'5a+c+n'!B29,0))</f>
        <v>0</v>
      </c>
      <c r="C29" s="24">
        <f>IF($C$4="Neattiecināmās izmaksas",IF('5a+c+n'!$Q29="N",'5a+c+n'!C29,0))</f>
        <v>0</v>
      </c>
      <c r="D29" s="24">
        <f>IF($C$4="Neattiecināmās izmaksas",IF('5a+c+n'!$Q29="N",'5a+c+n'!D29,0))</f>
        <v>0</v>
      </c>
      <c r="E29" s="47"/>
      <c r="F29" s="68"/>
      <c r="G29" s="121"/>
      <c r="H29" s="121">
        <f>IF($C$4="Neattiecināmās izmaksas",IF('5a+c+n'!$Q29="N",'5a+c+n'!H29,0))</f>
        <v>0</v>
      </c>
      <c r="I29" s="121"/>
      <c r="J29" s="121"/>
      <c r="K29" s="122">
        <f>IF($C$4="Neattiecināmās izmaksas",IF('5a+c+n'!$Q29="N",'5a+c+n'!K29,0))</f>
        <v>0</v>
      </c>
      <c r="L29" s="84">
        <f>IF($C$4="Neattiecināmās izmaksas",IF('5a+c+n'!$Q29="N",'5a+c+n'!L29,0))</f>
        <v>0</v>
      </c>
      <c r="M29" s="121">
        <f>IF($C$4="Neattiecināmās izmaksas",IF('5a+c+n'!$Q29="N",'5a+c+n'!M29,0))</f>
        <v>0</v>
      </c>
      <c r="N29" s="121">
        <f>IF($C$4="Neattiecināmās izmaksas",IF('5a+c+n'!$Q29="N",'5a+c+n'!N29,0))</f>
        <v>0</v>
      </c>
      <c r="O29" s="121">
        <f>IF($C$4="Neattiecināmās izmaksas",IF('5a+c+n'!$Q29="N",'5a+c+n'!O29,0))</f>
        <v>0</v>
      </c>
      <c r="P29" s="122">
        <f>IF($C$4="Neattiecināmās izmaksas",IF('5a+c+n'!$Q29="N",'5a+c+n'!P29,0))</f>
        <v>0</v>
      </c>
    </row>
    <row r="30" spans="1:16" ht="12" customHeight="1" thickBot="1" x14ac:dyDescent="0.25">
      <c r="A30" s="320" t="s">
        <v>62</v>
      </c>
      <c r="B30" s="321"/>
      <c r="C30" s="321"/>
      <c r="D30" s="321"/>
      <c r="E30" s="321"/>
      <c r="F30" s="321"/>
      <c r="G30" s="321"/>
      <c r="H30" s="321"/>
      <c r="I30" s="321"/>
      <c r="J30" s="321"/>
      <c r="K30" s="322"/>
      <c r="L30" s="135">
        <f>SUM(L14:L29)</f>
        <v>0</v>
      </c>
      <c r="M30" s="136">
        <f>SUM(M14:M29)</f>
        <v>0</v>
      </c>
      <c r="N30" s="136">
        <f>SUM(N14:N29)</f>
        <v>0</v>
      </c>
      <c r="O30" s="136">
        <f>SUM(O14:O29)</f>
        <v>0</v>
      </c>
      <c r="P30" s="137">
        <f>SUM(P14:P29)</f>
        <v>0</v>
      </c>
    </row>
    <row r="31" spans="1:16" x14ac:dyDescent="0.2">
      <c r="A31" s="16"/>
      <c r="B31" s="16"/>
      <c r="C31" s="16"/>
      <c r="D31" s="16"/>
      <c r="E31" s="16"/>
      <c r="F31" s="16"/>
      <c r="G31" s="16"/>
      <c r="H31" s="16"/>
      <c r="I31" s="16"/>
      <c r="J31" s="16"/>
      <c r="K31" s="16"/>
      <c r="L31" s="16"/>
      <c r="M31" s="16"/>
      <c r="N31" s="16"/>
      <c r="O31" s="16"/>
      <c r="P31" s="16"/>
    </row>
    <row r="32" spans="1:16" x14ac:dyDescent="0.2">
      <c r="A32" s="16"/>
      <c r="B32" s="16"/>
      <c r="C32" s="16"/>
      <c r="D32" s="16"/>
      <c r="E32" s="16"/>
      <c r="F32" s="16"/>
      <c r="G32" s="16"/>
      <c r="H32" s="16"/>
      <c r="I32" s="16"/>
      <c r="J32" s="16"/>
      <c r="K32" s="16"/>
      <c r="L32" s="16"/>
      <c r="M32" s="16"/>
      <c r="N32" s="16"/>
      <c r="O32" s="16"/>
      <c r="P32" s="16"/>
    </row>
    <row r="33" spans="1:16" x14ac:dyDescent="0.2">
      <c r="A33" s="1" t="s">
        <v>14</v>
      </c>
      <c r="B33" s="16"/>
      <c r="C33" s="323" t="str">
        <f>'Kops n'!C35:H35</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268" t="str">
        <f>'Kops n'!A38:D38</f>
        <v>Tāme sastādīta 2024. gada 3. jūnijā</v>
      </c>
      <c r="B36" s="269"/>
      <c r="C36" s="269"/>
      <c r="D36" s="269"/>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row r="38" spans="1:16" x14ac:dyDescent="0.2">
      <c r="A38" s="1" t="s">
        <v>41</v>
      </c>
      <c r="B38" s="16"/>
      <c r="C38" s="323" t="str">
        <f>'Kops n'!C40:H40</f>
        <v>Gundega Ābelīte 03.06.2024</v>
      </c>
      <c r="D38" s="323"/>
      <c r="E38" s="323"/>
      <c r="F38" s="323"/>
      <c r="G38" s="323"/>
      <c r="H38" s="323"/>
      <c r="I38" s="16"/>
      <c r="J38" s="16"/>
      <c r="K38" s="16"/>
      <c r="L38" s="16"/>
      <c r="M38" s="16"/>
      <c r="N38" s="16"/>
      <c r="O38" s="16"/>
      <c r="P38" s="16"/>
    </row>
    <row r="39" spans="1:16" x14ac:dyDescent="0.2">
      <c r="A39" s="16"/>
      <c r="B39" s="16"/>
      <c r="C39" s="249" t="s">
        <v>15</v>
      </c>
      <c r="D39" s="249"/>
      <c r="E39" s="249"/>
      <c r="F39" s="249"/>
      <c r="G39" s="249"/>
      <c r="H39" s="249"/>
      <c r="I39" s="16"/>
      <c r="J39" s="16"/>
      <c r="K39" s="16"/>
      <c r="L39" s="16"/>
      <c r="M39" s="16"/>
      <c r="N39" s="16"/>
      <c r="O39" s="16"/>
      <c r="P39" s="16"/>
    </row>
    <row r="40" spans="1:16" x14ac:dyDescent="0.2">
      <c r="A40" s="16"/>
      <c r="B40" s="16"/>
      <c r="C40" s="16"/>
      <c r="D40" s="16"/>
      <c r="E40" s="16"/>
      <c r="F40" s="16"/>
      <c r="G40" s="16"/>
      <c r="H40" s="16"/>
      <c r="I40" s="16"/>
      <c r="J40" s="16"/>
      <c r="K40" s="16"/>
      <c r="L40" s="16"/>
      <c r="M40" s="16"/>
      <c r="N40" s="16"/>
      <c r="O40" s="16"/>
      <c r="P40" s="16"/>
    </row>
    <row r="41" spans="1:16" x14ac:dyDescent="0.2">
      <c r="A41" s="80" t="s">
        <v>16</v>
      </c>
      <c r="B41" s="43"/>
      <c r="C41" s="87" t="str">
        <f>'Kops n'!C43</f>
        <v>1-00180</v>
      </c>
      <c r="D41" s="43"/>
      <c r="E41" s="16"/>
      <c r="F41" s="16"/>
      <c r="G41" s="16"/>
      <c r="H41" s="16"/>
      <c r="I41" s="16"/>
      <c r="J41" s="16"/>
      <c r="K41" s="16"/>
      <c r="L41" s="16"/>
      <c r="M41" s="16"/>
      <c r="N41" s="16"/>
      <c r="O41" s="16"/>
      <c r="P41" s="16"/>
    </row>
    <row r="42" spans="1:16" x14ac:dyDescent="0.2">
      <c r="A42" s="16"/>
      <c r="B42" s="16"/>
      <c r="C42" s="16"/>
      <c r="D42" s="16"/>
      <c r="E42" s="16"/>
      <c r="F42" s="16"/>
      <c r="G42" s="16"/>
      <c r="H42" s="16"/>
      <c r="I42" s="16"/>
      <c r="J42" s="16"/>
      <c r="K42" s="16"/>
      <c r="L42" s="16"/>
      <c r="M42" s="16"/>
      <c r="N42" s="16"/>
      <c r="O42" s="16"/>
      <c r="P42" s="16"/>
    </row>
  </sheetData>
  <mergeCells count="23">
    <mergeCell ref="C2:I2"/>
    <mergeCell ref="C3:I3"/>
    <mergeCell ref="C4:I4"/>
    <mergeCell ref="D5:L5"/>
    <mergeCell ref="D6:L6"/>
    <mergeCell ref="D8:L8"/>
    <mergeCell ref="A9:F9"/>
    <mergeCell ref="J9:M9"/>
    <mergeCell ref="N9:O9"/>
    <mergeCell ref="D7:L7"/>
    <mergeCell ref="C39:H39"/>
    <mergeCell ref="L12:P12"/>
    <mergeCell ref="A30:K30"/>
    <mergeCell ref="C33:H33"/>
    <mergeCell ref="C34:H34"/>
    <mergeCell ref="A36:D36"/>
    <mergeCell ref="C38:H38"/>
    <mergeCell ref="A12:A13"/>
    <mergeCell ref="B12:B13"/>
    <mergeCell ref="C12:C13"/>
    <mergeCell ref="D12:D13"/>
    <mergeCell ref="E12:E13"/>
    <mergeCell ref="F12:K12"/>
  </mergeCells>
  <conditionalFormatting sqref="A30:K30">
    <cfRule type="containsText" dxfId="170"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69" priority="1" operator="equal">
      <formula>0</formula>
    </cfRule>
  </conditionalFormatting>
  <conditionalFormatting sqref="C2:I2 D5:L8 N9:O9 L30:P30 C33:H33 C38:H38 C41">
    <cfRule type="cellIs" dxfId="168" priority="2"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A1:Q57"/>
  <sheetViews>
    <sheetView workbookViewId="0">
      <selection activeCell="C38" sqref="C3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6</v>
      </c>
      <c r="E1" s="22"/>
      <c r="F1" s="22"/>
      <c r="G1" s="22"/>
      <c r="H1" s="22"/>
      <c r="I1" s="22"/>
      <c r="J1" s="22"/>
      <c r="N1" s="26"/>
      <c r="O1" s="27"/>
      <c r="P1" s="28"/>
    </row>
    <row r="2" spans="1:17" x14ac:dyDescent="0.2">
      <c r="A2" s="29"/>
      <c r="B2" s="29"/>
      <c r="C2" s="335" t="s">
        <v>343</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340</v>
      </c>
      <c r="B9" s="332"/>
      <c r="C9" s="332"/>
      <c r="D9" s="332"/>
      <c r="E9" s="332"/>
      <c r="F9" s="332"/>
      <c r="G9" s="31"/>
      <c r="H9" s="31"/>
      <c r="I9" s="31"/>
      <c r="J9" s="333" t="s">
        <v>45</v>
      </c>
      <c r="K9" s="333"/>
      <c r="L9" s="333"/>
      <c r="M9" s="333"/>
      <c r="N9" s="334">
        <f>P45</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2"/>
      <c r="B14" s="23"/>
      <c r="C14" s="172" t="s">
        <v>120</v>
      </c>
      <c r="D14" s="23"/>
      <c r="E14" s="46"/>
      <c r="F14" s="181"/>
      <c r="G14" s="151"/>
      <c r="H14" s="111">
        <f>F14*G14</f>
        <v>0</v>
      </c>
      <c r="I14" s="151"/>
      <c r="J14" s="151"/>
      <c r="K14" s="116">
        <f>SUM(H14:J14)</f>
        <v>0</v>
      </c>
      <c r="L14" s="73">
        <f>E14*F14</f>
        <v>0</v>
      </c>
      <c r="M14" s="111">
        <f>H14*E14</f>
        <v>0</v>
      </c>
      <c r="N14" s="111">
        <f>I14*E14</f>
        <v>0</v>
      </c>
      <c r="O14" s="111">
        <f>J14*E14</f>
        <v>0</v>
      </c>
      <c r="P14" s="112">
        <f>SUM(M14:O14)</f>
        <v>0</v>
      </c>
      <c r="Q14" s="59"/>
    </row>
    <row r="15" spans="1:17" ht="20.399999999999999" x14ac:dyDescent="0.2">
      <c r="A15" s="53">
        <v>1</v>
      </c>
      <c r="B15" s="24" t="s">
        <v>121</v>
      </c>
      <c r="C15" s="141" t="s">
        <v>122</v>
      </c>
      <c r="D15" s="159" t="s">
        <v>76</v>
      </c>
      <c r="E15" s="235">
        <v>117.96</v>
      </c>
      <c r="F15" s="182"/>
      <c r="G15" s="152"/>
      <c r="H15" s="113">
        <f>F15*G15</f>
        <v>0</v>
      </c>
      <c r="I15" s="155"/>
      <c r="J15" s="155"/>
      <c r="K15" s="117">
        <f t="shared" ref="K15:K44" si="0">SUM(H15:J15)</f>
        <v>0</v>
      </c>
      <c r="L15" s="41">
        <f t="shared" ref="L15:L44" si="1">E15*F15</f>
        <v>0</v>
      </c>
      <c r="M15" s="113">
        <f t="shared" ref="M15:M44" si="2">H15*E15</f>
        <v>0</v>
      </c>
      <c r="N15" s="113">
        <f t="shared" ref="N15:N44" si="3">I15*E15</f>
        <v>0</v>
      </c>
      <c r="O15" s="113">
        <f t="shared" ref="O15:O44" si="4">J15*E15</f>
        <v>0</v>
      </c>
      <c r="P15" s="114">
        <f t="shared" ref="P15:P44" si="5">SUM(M15:O15)</f>
        <v>0</v>
      </c>
      <c r="Q15" s="179" t="s">
        <v>47</v>
      </c>
    </row>
    <row r="16" spans="1:17" ht="20.399999999999999" x14ac:dyDescent="0.2">
      <c r="A16" s="53">
        <v>2</v>
      </c>
      <c r="B16" s="24" t="s">
        <v>121</v>
      </c>
      <c r="C16" s="141" t="s">
        <v>131</v>
      </c>
      <c r="D16" s="159" t="s">
        <v>76</v>
      </c>
      <c r="E16" s="235">
        <v>22</v>
      </c>
      <c r="F16" s="182"/>
      <c r="G16" s="152"/>
      <c r="H16" s="113">
        <f t="shared" ref="H16:H41" si="6">F16*G16</f>
        <v>0</v>
      </c>
      <c r="I16" s="155"/>
      <c r="J16" s="155"/>
      <c r="K16" s="117">
        <f t="shared" si="0"/>
        <v>0</v>
      </c>
      <c r="L16" s="41">
        <f t="shared" ref="L16:L42" si="7">E16*F16</f>
        <v>0</v>
      </c>
      <c r="M16" s="113">
        <f t="shared" ref="M16:M42" si="8">H16*E16</f>
        <v>0</v>
      </c>
      <c r="N16" s="113">
        <f t="shared" ref="N16:N42" si="9">I16*E16</f>
        <v>0</v>
      </c>
      <c r="O16" s="113">
        <f t="shared" ref="O16:O42" si="10">J16*E16</f>
        <v>0</v>
      </c>
      <c r="P16" s="114">
        <f t="shared" ref="P16:P42" si="11">SUM(M16:O16)</f>
        <v>0</v>
      </c>
      <c r="Q16" s="179" t="s">
        <v>47</v>
      </c>
    </row>
    <row r="17" spans="1:17" ht="20.399999999999999" x14ac:dyDescent="0.2">
      <c r="A17" s="53">
        <v>3</v>
      </c>
      <c r="B17" s="24" t="s">
        <v>121</v>
      </c>
      <c r="C17" s="141" t="s">
        <v>123</v>
      </c>
      <c r="D17" s="159" t="s">
        <v>66</v>
      </c>
      <c r="E17" s="235">
        <v>43.2</v>
      </c>
      <c r="F17" s="182"/>
      <c r="G17" s="152"/>
      <c r="H17" s="113">
        <f t="shared" si="6"/>
        <v>0</v>
      </c>
      <c r="I17" s="155"/>
      <c r="J17" s="155"/>
      <c r="K17" s="117">
        <f t="shared" si="0"/>
        <v>0</v>
      </c>
      <c r="L17" s="41">
        <f t="shared" si="7"/>
        <v>0</v>
      </c>
      <c r="M17" s="113">
        <f t="shared" si="8"/>
        <v>0</v>
      </c>
      <c r="N17" s="113">
        <f t="shared" si="9"/>
        <v>0</v>
      </c>
      <c r="O17" s="113">
        <f t="shared" si="10"/>
        <v>0</v>
      </c>
      <c r="P17" s="114">
        <f t="shared" si="11"/>
        <v>0</v>
      </c>
      <c r="Q17" s="179" t="s">
        <v>47</v>
      </c>
    </row>
    <row r="18" spans="1:17" ht="20.399999999999999" x14ac:dyDescent="0.2">
      <c r="A18" s="53">
        <v>4</v>
      </c>
      <c r="B18" s="24" t="s">
        <v>121</v>
      </c>
      <c r="C18" s="141" t="s">
        <v>394</v>
      </c>
      <c r="D18" s="159" t="s">
        <v>66</v>
      </c>
      <c r="E18" s="235">
        <v>30</v>
      </c>
      <c r="F18" s="182"/>
      <c r="G18" s="152"/>
      <c r="H18" s="113">
        <f t="shared" si="6"/>
        <v>0</v>
      </c>
      <c r="I18" s="155"/>
      <c r="J18" s="155"/>
      <c r="K18" s="117">
        <f t="shared" si="0"/>
        <v>0</v>
      </c>
      <c r="L18" s="41">
        <f t="shared" si="7"/>
        <v>0</v>
      </c>
      <c r="M18" s="113">
        <f t="shared" si="8"/>
        <v>0</v>
      </c>
      <c r="N18" s="113">
        <f t="shared" si="9"/>
        <v>0</v>
      </c>
      <c r="O18" s="113">
        <f t="shared" si="10"/>
        <v>0</v>
      </c>
      <c r="P18" s="114">
        <f t="shared" si="11"/>
        <v>0</v>
      </c>
      <c r="Q18" s="179" t="s">
        <v>47</v>
      </c>
    </row>
    <row r="19" spans="1:17" ht="20.399999999999999" x14ac:dyDescent="0.2">
      <c r="A19" s="53">
        <v>5</v>
      </c>
      <c r="B19" s="24" t="s">
        <v>121</v>
      </c>
      <c r="C19" s="141" t="s">
        <v>124</v>
      </c>
      <c r="D19" s="159" t="s">
        <v>66</v>
      </c>
      <c r="E19" s="235">
        <v>25.7</v>
      </c>
      <c r="F19" s="182"/>
      <c r="G19" s="152"/>
      <c r="H19" s="113">
        <f t="shared" si="6"/>
        <v>0</v>
      </c>
      <c r="I19" s="155"/>
      <c r="J19" s="155"/>
      <c r="K19" s="117">
        <f t="shared" si="0"/>
        <v>0</v>
      </c>
      <c r="L19" s="41">
        <f t="shared" si="7"/>
        <v>0</v>
      </c>
      <c r="M19" s="113">
        <f t="shared" si="8"/>
        <v>0</v>
      </c>
      <c r="N19" s="113">
        <f t="shared" si="9"/>
        <v>0</v>
      </c>
      <c r="O19" s="113">
        <f t="shared" si="10"/>
        <v>0</v>
      </c>
      <c r="P19" s="114">
        <f t="shared" si="11"/>
        <v>0</v>
      </c>
      <c r="Q19" s="179" t="s">
        <v>47</v>
      </c>
    </row>
    <row r="20" spans="1:17" ht="20.399999999999999" x14ac:dyDescent="0.2">
      <c r="A20" s="53">
        <v>6</v>
      </c>
      <c r="B20" s="24" t="s">
        <v>121</v>
      </c>
      <c r="C20" s="141" t="s">
        <v>132</v>
      </c>
      <c r="D20" s="159" t="s">
        <v>76</v>
      </c>
      <c r="E20" s="235">
        <v>39.32</v>
      </c>
      <c r="F20" s="182"/>
      <c r="G20" s="152"/>
      <c r="H20" s="113">
        <f t="shared" si="6"/>
        <v>0</v>
      </c>
      <c r="I20" s="155"/>
      <c r="J20" s="155"/>
      <c r="K20" s="117">
        <f t="shared" si="0"/>
        <v>0</v>
      </c>
      <c r="L20" s="41">
        <f t="shared" si="7"/>
        <v>0</v>
      </c>
      <c r="M20" s="113">
        <f t="shared" si="8"/>
        <v>0</v>
      </c>
      <c r="N20" s="113">
        <f t="shared" si="9"/>
        <v>0</v>
      </c>
      <c r="O20" s="113">
        <f t="shared" si="10"/>
        <v>0</v>
      </c>
      <c r="P20" s="114">
        <f t="shared" si="11"/>
        <v>0</v>
      </c>
      <c r="Q20" s="179" t="s">
        <v>47</v>
      </c>
    </row>
    <row r="21" spans="1:17" ht="20.399999999999999" x14ac:dyDescent="0.2">
      <c r="A21" s="53">
        <v>7</v>
      </c>
      <c r="B21" s="24" t="s">
        <v>121</v>
      </c>
      <c r="C21" s="141" t="s">
        <v>125</v>
      </c>
      <c r="D21" s="159" t="s">
        <v>76</v>
      </c>
      <c r="E21" s="235">
        <v>412.84</v>
      </c>
      <c r="F21" s="182"/>
      <c r="G21" s="152"/>
      <c r="H21" s="113">
        <f t="shared" si="6"/>
        <v>0</v>
      </c>
      <c r="I21" s="155"/>
      <c r="J21" s="155"/>
      <c r="K21" s="117">
        <f t="shared" si="0"/>
        <v>0</v>
      </c>
      <c r="L21" s="41">
        <f t="shared" si="7"/>
        <v>0</v>
      </c>
      <c r="M21" s="113">
        <f t="shared" si="8"/>
        <v>0</v>
      </c>
      <c r="N21" s="113">
        <f t="shared" si="9"/>
        <v>0</v>
      </c>
      <c r="O21" s="113">
        <f t="shared" si="10"/>
        <v>0</v>
      </c>
      <c r="P21" s="114">
        <f t="shared" si="11"/>
        <v>0</v>
      </c>
      <c r="Q21" s="179" t="s">
        <v>47</v>
      </c>
    </row>
    <row r="22" spans="1:17" ht="20.399999999999999" x14ac:dyDescent="0.2">
      <c r="A22" s="53">
        <v>8</v>
      </c>
      <c r="B22" s="24" t="s">
        <v>121</v>
      </c>
      <c r="C22" s="141" t="s">
        <v>392</v>
      </c>
      <c r="D22" s="159" t="s">
        <v>68</v>
      </c>
      <c r="E22" s="235">
        <v>1</v>
      </c>
      <c r="F22" s="182"/>
      <c r="G22" s="152"/>
      <c r="H22" s="113">
        <f t="shared" si="6"/>
        <v>0</v>
      </c>
      <c r="I22" s="155"/>
      <c r="J22" s="155"/>
      <c r="K22" s="117">
        <f t="shared" si="0"/>
        <v>0</v>
      </c>
      <c r="L22" s="41">
        <f t="shared" si="7"/>
        <v>0</v>
      </c>
      <c r="M22" s="113">
        <f t="shared" si="8"/>
        <v>0</v>
      </c>
      <c r="N22" s="113">
        <f t="shared" si="9"/>
        <v>0</v>
      </c>
      <c r="O22" s="113">
        <f t="shared" si="10"/>
        <v>0</v>
      </c>
      <c r="P22" s="114">
        <f t="shared" si="11"/>
        <v>0</v>
      </c>
      <c r="Q22" s="179" t="s">
        <v>47</v>
      </c>
    </row>
    <row r="23" spans="1:17" ht="20.399999999999999" x14ac:dyDescent="0.2">
      <c r="A23" s="53">
        <v>9</v>
      </c>
      <c r="B23" s="24" t="s">
        <v>121</v>
      </c>
      <c r="C23" s="141" t="s">
        <v>393</v>
      </c>
      <c r="D23" s="159" t="s">
        <v>68</v>
      </c>
      <c r="E23" s="235">
        <v>1</v>
      </c>
      <c r="F23" s="182"/>
      <c r="G23" s="152"/>
      <c r="H23" s="113">
        <f t="shared" ref="H23:H24" si="12">F23*G23</f>
        <v>0</v>
      </c>
      <c r="I23" s="155"/>
      <c r="J23" s="155"/>
      <c r="K23" s="117">
        <f t="shared" ref="K23:K24" si="13">SUM(H23:J23)</f>
        <v>0</v>
      </c>
      <c r="L23" s="41">
        <f t="shared" ref="L23:L24" si="14">E23*F23</f>
        <v>0</v>
      </c>
      <c r="M23" s="113">
        <f t="shared" ref="M23:M24" si="15">H23*E23</f>
        <v>0</v>
      </c>
      <c r="N23" s="113">
        <f t="shared" ref="N23:N24" si="16">I23*E23</f>
        <v>0</v>
      </c>
      <c r="O23" s="113">
        <f t="shared" ref="O23:O24" si="17">J23*E23</f>
        <v>0</v>
      </c>
      <c r="P23" s="114">
        <f t="shared" ref="P23:P24" si="18">SUM(M23:O23)</f>
        <v>0</v>
      </c>
      <c r="Q23" s="179" t="s">
        <v>47</v>
      </c>
    </row>
    <row r="24" spans="1:17" ht="20.399999999999999" x14ac:dyDescent="0.2">
      <c r="A24" s="53">
        <v>10</v>
      </c>
      <c r="B24" s="24" t="s">
        <v>121</v>
      </c>
      <c r="C24" s="141" t="s">
        <v>133</v>
      </c>
      <c r="D24" s="159" t="s">
        <v>76</v>
      </c>
      <c r="E24" s="235">
        <v>393.18</v>
      </c>
      <c r="F24" s="182"/>
      <c r="G24" s="152"/>
      <c r="H24" s="113">
        <f t="shared" si="12"/>
        <v>0</v>
      </c>
      <c r="I24" s="155"/>
      <c r="J24" s="155"/>
      <c r="K24" s="117">
        <f t="shared" si="13"/>
        <v>0</v>
      </c>
      <c r="L24" s="41">
        <f t="shared" si="14"/>
        <v>0</v>
      </c>
      <c r="M24" s="113">
        <f t="shared" si="15"/>
        <v>0</v>
      </c>
      <c r="N24" s="113">
        <f t="shared" si="16"/>
        <v>0</v>
      </c>
      <c r="O24" s="113">
        <f t="shared" si="17"/>
        <v>0</v>
      </c>
      <c r="P24" s="114">
        <f t="shared" si="18"/>
        <v>0</v>
      </c>
      <c r="Q24" s="179" t="s">
        <v>47</v>
      </c>
    </row>
    <row r="25" spans="1:17" ht="20.399999999999999" x14ac:dyDescent="0.2">
      <c r="A25" s="53">
        <v>11</v>
      </c>
      <c r="B25" s="24" t="s">
        <v>121</v>
      </c>
      <c r="C25" s="175" t="s">
        <v>134</v>
      </c>
      <c r="D25" s="24" t="s">
        <v>68</v>
      </c>
      <c r="E25" s="47">
        <v>1</v>
      </c>
      <c r="F25" s="183"/>
      <c r="G25" s="152"/>
      <c r="H25" s="113">
        <f t="shared" si="6"/>
        <v>0</v>
      </c>
      <c r="I25" s="152"/>
      <c r="J25" s="152"/>
      <c r="K25" s="117">
        <f t="shared" si="0"/>
        <v>0</v>
      </c>
      <c r="L25" s="41">
        <f t="shared" si="7"/>
        <v>0</v>
      </c>
      <c r="M25" s="113">
        <f t="shared" si="8"/>
        <v>0</v>
      </c>
      <c r="N25" s="113">
        <f t="shared" si="9"/>
        <v>0</v>
      </c>
      <c r="O25" s="113">
        <f t="shared" si="10"/>
        <v>0</v>
      </c>
      <c r="P25" s="114">
        <f t="shared" si="11"/>
        <v>0</v>
      </c>
      <c r="Q25" s="179" t="s">
        <v>47</v>
      </c>
    </row>
    <row r="26" spans="1:17" ht="20.399999999999999" x14ac:dyDescent="0.2">
      <c r="A26" s="53">
        <v>12</v>
      </c>
      <c r="B26" s="24" t="s">
        <v>121</v>
      </c>
      <c r="C26" s="175" t="s">
        <v>126</v>
      </c>
      <c r="D26" s="24" t="s">
        <v>68</v>
      </c>
      <c r="E26" s="47">
        <v>1</v>
      </c>
      <c r="F26" s="183"/>
      <c r="G26" s="152"/>
      <c r="H26" s="113">
        <f t="shared" si="6"/>
        <v>0</v>
      </c>
      <c r="I26" s="152"/>
      <c r="J26" s="152"/>
      <c r="K26" s="117">
        <f t="shared" ref="K26:K40" si="19">SUM(H26:J26)</f>
        <v>0</v>
      </c>
      <c r="L26" s="41">
        <f t="shared" ref="L26:L40" si="20">E26*F26</f>
        <v>0</v>
      </c>
      <c r="M26" s="113">
        <f t="shared" ref="M26:M40" si="21">H26*E26</f>
        <v>0</v>
      </c>
      <c r="N26" s="113">
        <f t="shared" ref="N26:N40" si="22">I26*E26</f>
        <v>0</v>
      </c>
      <c r="O26" s="113">
        <f t="shared" ref="O26:O40" si="23">J26*E26</f>
        <v>0</v>
      </c>
      <c r="P26" s="114">
        <f t="shared" ref="P26:P40" si="24">SUM(M26:O26)</f>
        <v>0</v>
      </c>
      <c r="Q26" s="179" t="s">
        <v>47</v>
      </c>
    </row>
    <row r="27" spans="1:17" x14ac:dyDescent="0.2">
      <c r="A27" s="53">
        <v>13</v>
      </c>
      <c r="B27" s="24"/>
      <c r="C27" s="168" t="s">
        <v>127</v>
      </c>
      <c r="D27" s="163"/>
      <c r="E27" s="47"/>
      <c r="F27" s="84"/>
      <c r="G27" s="24"/>
      <c r="H27" s="113">
        <f t="shared" si="6"/>
        <v>0</v>
      </c>
      <c r="I27" s="24"/>
      <c r="J27" s="24"/>
      <c r="K27" s="117">
        <f t="shared" si="19"/>
        <v>0</v>
      </c>
      <c r="L27" s="41">
        <f t="shared" si="20"/>
        <v>0</v>
      </c>
      <c r="M27" s="113">
        <f t="shared" si="21"/>
        <v>0</v>
      </c>
      <c r="N27" s="113">
        <f t="shared" si="22"/>
        <v>0</v>
      </c>
      <c r="O27" s="113">
        <f t="shared" si="23"/>
        <v>0</v>
      </c>
      <c r="P27" s="114">
        <f t="shared" si="24"/>
        <v>0</v>
      </c>
      <c r="Q27" s="179"/>
    </row>
    <row r="28" spans="1:17" ht="20.399999999999999" x14ac:dyDescent="0.2">
      <c r="A28" s="53">
        <v>14</v>
      </c>
      <c r="B28" s="24" t="s">
        <v>121</v>
      </c>
      <c r="C28" s="141" t="s">
        <v>398</v>
      </c>
      <c r="D28" s="159" t="s">
        <v>68</v>
      </c>
      <c r="E28" s="47">
        <v>5</v>
      </c>
      <c r="F28" s="84"/>
      <c r="G28" s="152"/>
      <c r="H28" s="113">
        <f t="shared" si="6"/>
        <v>0</v>
      </c>
      <c r="I28" s="24"/>
      <c r="J28" s="24"/>
      <c r="K28" s="117">
        <f t="shared" si="19"/>
        <v>0</v>
      </c>
      <c r="L28" s="41">
        <f t="shared" si="20"/>
        <v>0</v>
      </c>
      <c r="M28" s="113">
        <f t="shared" si="21"/>
        <v>0</v>
      </c>
      <c r="N28" s="113">
        <f t="shared" si="22"/>
        <v>0</v>
      </c>
      <c r="O28" s="113">
        <f t="shared" si="23"/>
        <v>0</v>
      </c>
      <c r="P28" s="114">
        <f t="shared" si="24"/>
        <v>0</v>
      </c>
      <c r="Q28" s="179" t="s">
        <v>46</v>
      </c>
    </row>
    <row r="29" spans="1:17" ht="20.399999999999999" x14ac:dyDescent="0.2">
      <c r="A29" s="53">
        <v>15</v>
      </c>
      <c r="B29" s="24" t="s">
        <v>121</v>
      </c>
      <c r="C29" s="141" t="s">
        <v>128</v>
      </c>
      <c r="D29" s="159" t="s">
        <v>68</v>
      </c>
      <c r="E29" s="47">
        <v>1</v>
      </c>
      <c r="F29" s="84"/>
      <c r="G29" s="152"/>
      <c r="H29" s="113">
        <f t="shared" si="6"/>
        <v>0</v>
      </c>
      <c r="I29" s="24"/>
      <c r="J29" s="24"/>
      <c r="K29" s="117">
        <f t="shared" si="19"/>
        <v>0</v>
      </c>
      <c r="L29" s="41">
        <f t="shared" si="20"/>
        <v>0</v>
      </c>
      <c r="M29" s="113">
        <f t="shared" si="21"/>
        <v>0</v>
      </c>
      <c r="N29" s="113">
        <f t="shared" si="22"/>
        <v>0</v>
      </c>
      <c r="O29" s="113">
        <f t="shared" si="23"/>
        <v>0</v>
      </c>
      <c r="P29" s="114">
        <f t="shared" si="24"/>
        <v>0</v>
      </c>
      <c r="Q29" s="179" t="s">
        <v>47</v>
      </c>
    </row>
    <row r="30" spans="1:17" ht="20.399999999999999" x14ac:dyDescent="0.2">
      <c r="A30" s="53">
        <v>16</v>
      </c>
      <c r="B30" s="24" t="s">
        <v>121</v>
      </c>
      <c r="C30" s="141" t="s">
        <v>135</v>
      </c>
      <c r="D30" s="159" t="s">
        <v>68</v>
      </c>
      <c r="E30" s="47">
        <v>1</v>
      </c>
      <c r="F30" s="84"/>
      <c r="G30" s="152"/>
      <c r="H30" s="113">
        <f t="shared" si="6"/>
        <v>0</v>
      </c>
      <c r="I30" s="24"/>
      <c r="J30" s="24"/>
      <c r="K30" s="117">
        <f t="shared" si="19"/>
        <v>0</v>
      </c>
      <c r="L30" s="41">
        <f t="shared" si="20"/>
        <v>0</v>
      </c>
      <c r="M30" s="113">
        <f t="shared" si="21"/>
        <v>0</v>
      </c>
      <c r="N30" s="113">
        <f t="shared" si="22"/>
        <v>0</v>
      </c>
      <c r="O30" s="113">
        <f t="shared" si="23"/>
        <v>0</v>
      </c>
      <c r="P30" s="114">
        <f t="shared" si="24"/>
        <v>0</v>
      </c>
      <c r="Q30" s="179" t="s">
        <v>47</v>
      </c>
    </row>
    <row r="31" spans="1:17" ht="20.399999999999999" x14ac:dyDescent="0.2">
      <c r="A31" s="53">
        <v>17</v>
      </c>
      <c r="B31" s="24" t="s">
        <v>121</v>
      </c>
      <c r="C31" s="141" t="s">
        <v>384</v>
      </c>
      <c r="D31" s="159" t="s">
        <v>68</v>
      </c>
      <c r="E31" s="47">
        <v>1</v>
      </c>
      <c r="F31" s="84"/>
      <c r="G31" s="152"/>
      <c r="H31" s="113">
        <f t="shared" si="6"/>
        <v>0</v>
      </c>
      <c r="I31" s="24"/>
      <c r="J31" s="24"/>
      <c r="K31" s="117">
        <f t="shared" si="19"/>
        <v>0</v>
      </c>
      <c r="L31" s="41">
        <f t="shared" ref="L31" si="25">E31*F31</f>
        <v>0</v>
      </c>
      <c r="M31" s="113">
        <f t="shared" ref="M31" si="26">H31*E31</f>
        <v>0</v>
      </c>
      <c r="N31" s="113">
        <f t="shared" ref="N31" si="27">I31*E31</f>
        <v>0</v>
      </c>
      <c r="O31" s="113">
        <f t="shared" ref="O31" si="28">J31*E31</f>
        <v>0</v>
      </c>
      <c r="P31" s="114">
        <f t="shared" ref="P31" si="29">SUM(M31:O31)</f>
        <v>0</v>
      </c>
      <c r="Q31" s="179" t="s">
        <v>47</v>
      </c>
    </row>
    <row r="32" spans="1:17" ht="20.399999999999999" x14ac:dyDescent="0.2">
      <c r="A32" s="53">
        <v>18</v>
      </c>
      <c r="B32" s="24" t="s">
        <v>121</v>
      </c>
      <c r="C32" s="141" t="s">
        <v>129</v>
      </c>
      <c r="D32" s="159" t="s">
        <v>68</v>
      </c>
      <c r="E32" s="47">
        <v>1</v>
      </c>
      <c r="F32" s="84"/>
      <c r="G32" s="152"/>
      <c r="H32" s="113">
        <f t="shared" si="6"/>
        <v>0</v>
      </c>
      <c r="I32" s="24"/>
      <c r="J32" s="24"/>
      <c r="K32" s="117">
        <f t="shared" si="19"/>
        <v>0</v>
      </c>
      <c r="L32" s="41">
        <f t="shared" si="20"/>
        <v>0</v>
      </c>
      <c r="M32" s="113">
        <f t="shared" si="21"/>
        <v>0</v>
      </c>
      <c r="N32" s="113">
        <f t="shared" si="22"/>
        <v>0</v>
      </c>
      <c r="O32" s="113">
        <f t="shared" si="23"/>
        <v>0</v>
      </c>
      <c r="P32" s="114">
        <f t="shared" si="24"/>
        <v>0</v>
      </c>
      <c r="Q32" s="179" t="s">
        <v>47</v>
      </c>
    </row>
    <row r="33" spans="1:17" ht="20.399999999999999" x14ac:dyDescent="0.2">
      <c r="A33" s="53">
        <v>19</v>
      </c>
      <c r="B33" s="24" t="s">
        <v>121</v>
      </c>
      <c r="C33" s="141" t="s">
        <v>130</v>
      </c>
      <c r="D33" s="159" t="s">
        <v>66</v>
      </c>
      <c r="E33" s="47">
        <v>51.4</v>
      </c>
      <c r="F33" s="68"/>
      <c r="G33" s="152"/>
      <c r="H33" s="113">
        <f t="shared" si="6"/>
        <v>0</v>
      </c>
      <c r="I33" s="24"/>
      <c r="J33" s="24"/>
      <c r="K33" s="117">
        <f t="shared" si="19"/>
        <v>0</v>
      </c>
      <c r="L33" s="41">
        <f t="shared" si="20"/>
        <v>0</v>
      </c>
      <c r="M33" s="113">
        <f t="shared" si="21"/>
        <v>0</v>
      </c>
      <c r="N33" s="113">
        <f t="shared" si="22"/>
        <v>0</v>
      </c>
      <c r="O33" s="113">
        <f t="shared" si="23"/>
        <v>0</v>
      </c>
      <c r="P33" s="114">
        <f t="shared" si="24"/>
        <v>0</v>
      </c>
      <c r="Q33" s="179" t="s">
        <v>47</v>
      </c>
    </row>
    <row r="34" spans="1:17" x14ac:dyDescent="0.2">
      <c r="A34" s="53">
        <v>20</v>
      </c>
      <c r="B34" s="24"/>
      <c r="C34" s="168" t="s">
        <v>136</v>
      </c>
      <c r="D34" s="159"/>
      <c r="E34" s="47"/>
      <c r="F34" s="229"/>
      <c r="G34" s="156"/>
      <c r="H34" s="230">
        <f t="shared" si="6"/>
        <v>0</v>
      </c>
      <c r="I34" s="231"/>
      <c r="J34" s="228"/>
      <c r="K34" s="117">
        <f t="shared" si="19"/>
        <v>0</v>
      </c>
      <c r="L34" s="41">
        <f t="shared" si="20"/>
        <v>0</v>
      </c>
      <c r="M34" s="113">
        <f t="shared" si="21"/>
        <v>0</v>
      </c>
      <c r="N34" s="113">
        <f t="shared" si="22"/>
        <v>0</v>
      </c>
      <c r="O34" s="113">
        <f t="shared" si="23"/>
        <v>0</v>
      </c>
      <c r="P34" s="114">
        <f t="shared" si="24"/>
        <v>0</v>
      </c>
      <c r="Q34" s="179"/>
    </row>
    <row r="35" spans="1:17" ht="61.2" x14ac:dyDescent="0.2">
      <c r="A35" s="53">
        <v>21</v>
      </c>
      <c r="B35" s="24" t="s">
        <v>121</v>
      </c>
      <c r="C35" s="141" t="s">
        <v>137</v>
      </c>
      <c r="D35" s="159" t="s">
        <v>76</v>
      </c>
      <c r="E35" s="47">
        <v>39.04</v>
      </c>
      <c r="F35" s="84"/>
      <c r="G35" s="152"/>
      <c r="H35" s="113">
        <f t="shared" si="6"/>
        <v>0</v>
      </c>
      <c r="I35" s="24"/>
      <c r="J35" s="24"/>
      <c r="K35" s="117">
        <f t="shared" si="19"/>
        <v>0</v>
      </c>
      <c r="L35" s="41">
        <f t="shared" si="20"/>
        <v>0</v>
      </c>
      <c r="M35" s="113">
        <f t="shared" si="21"/>
        <v>0</v>
      </c>
      <c r="N35" s="113">
        <f t="shared" si="22"/>
        <v>0</v>
      </c>
      <c r="O35" s="113">
        <f t="shared" si="23"/>
        <v>0</v>
      </c>
      <c r="P35" s="114">
        <f t="shared" si="24"/>
        <v>0</v>
      </c>
      <c r="Q35" s="179" t="s">
        <v>47</v>
      </c>
    </row>
    <row r="36" spans="1:17" ht="20.399999999999999" x14ac:dyDescent="0.2">
      <c r="A36" s="53">
        <v>22</v>
      </c>
      <c r="B36" s="24" t="s">
        <v>121</v>
      </c>
      <c r="C36" s="141" t="s">
        <v>113</v>
      </c>
      <c r="D36" s="159" t="s">
        <v>111</v>
      </c>
      <c r="E36" s="47">
        <v>195.2</v>
      </c>
      <c r="F36" s="182"/>
      <c r="G36" s="152"/>
      <c r="H36" s="113">
        <f t="shared" si="6"/>
        <v>0</v>
      </c>
      <c r="I36" s="155"/>
      <c r="J36" s="24"/>
      <c r="K36" s="117">
        <f t="shared" si="19"/>
        <v>0</v>
      </c>
      <c r="L36" s="41">
        <f t="shared" si="20"/>
        <v>0</v>
      </c>
      <c r="M36" s="113">
        <f t="shared" si="21"/>
        <v>0</v>
      </c>
      <c r="N36" s="113">
        <f t="shared" si="22"/>
        <v>0</v>
      </c>
      <c r="O36" s="113">
        <f t="shared" si="23"/>
        <v>0</v>
      </c>
      <c r="P36" s="114">
        <f t="shared" si="24"/>
        <v>0</v>
      </c>
      <c r="Q36" s="179" t="s">
        <v>47</v>
      </c>
    </row>
    <row r="37" spans="1:17" ht="20.399999999999999" x14ac:dyDescent="0.2">
      <c r="A37" s="53">
        <v>23</v>
      </c>
      <c r="B37" s="24" t="s">
        <v>121</v>
      </c>
      <c r="C37" s="141" t="s">
        <v>138</v>
      </c>
      <c r="D37" s="159" t="s">
        <v>76</v>
      </c>
      <c r="E37" s="47">
        <v>39.04</v>
      </c>
      <c r="F37" s="182"/>
      <c r="G37" s="152"/>
      <c r="H37" s="113">
        <f t="shared" si="6"/>
        <v>0</v>
      </c>
      <c r="I37" s="155"/>
      <c r="J37" s="24"/>
      <c r="K37" s="117">
        <f t="shared" si="19"/>
        <v>0</v>
      </c>
      <c r="L37" s="41">
        <f t="shared" si="20"/>
        <v>0</v>
      </c>
      <c r="M37" s="113">
        <f t="shared" si="21"/>
        <v>0</v>
      </c>
      <c r="N37" s="113">
        <f t="shared" si="22"/>
        <v>0</v>
      </c>
      <c r="O37" s="113">
        <f t="shared" si="23"/>
        <v>0</v>
      </c>
      <c r="P37" s="114">
        <f t="shared" si="24"/>
        <v>0</v>
      </c>
      <c r="Q37" s="179" t="s">
        <v>47</v>
      </c>
    </row>
    <row r="38" spans="1:17" ht="20.399999999999999" x14ac:dyDescent="0.2">
      <c r="A38" s="53">
        <v>24</v>
      </c>
      <c r="B38" s="24" t="s">
        <v>121</v>
      </c>
      <c r="C38" s="141" t="s">
        <v>139</v>
      </c>
      <c r="D38" s="159" t="s">
        <v>111</v>
      </c>
      <c r="E38" s="47">
        <v>15.62</v>
      </c>
      <c r="F38" s="182"/>
      <c r="G38" s="152"/>
      <c r="H38" s="113">
        <f t="shared" si="6"/>
        <v>0</v>
      </c>
      <c r="I38" s="155"/>
      <c r="J38" s="24"/>
      <c r="K38" s="117">
        <f t="shared" si="19"/>
        <v>0</v>
      </c>
      <c r="L38" s="41">
        <f t="shared" si="20"/>
        <v>0</v>
      </c>
      <c r="M38" s="113">
        <f t="shared" si="21"/>
        <v>0</v>
      </c>
      <c r="N38" s="113">
        <f t="shared" si="22"/>
        <v>0</v>
      </c>
      <c r="O38" s="113">
        <f t="shared" si="23"/>
        <v>0</v>
      </c>
      <c r="P38" s="114">
        <f t="shared" si="24"/>
        <v>0</v>
      </c>
      <c r="Q38" s="179" t="s">
        <v>47</v>
      </c>
    </row>
    <row r="39" spans="1:17" ht="30.6" x14ac:dyDescent="0.2">
      <c r="A39" s="53">
        <v>25</v>
      </c>
      <c r="B39" s="24" t="s">
        <v>121</v>
      </c>
      <c r="C39" s="141" t="s">
        <v>140</v>
      </c>
      <c r="D39" s="159" t="s">
        <v>111</v>
      </c>
      <c r="E39" s="47">
        <v>117.12</v>
      </c>
      <c r="F39" s="182"/>
      <c r="G39" s="152"/>
      <c r="H39" s="113">
        <f t="shared" si="6"/>
        <v>0</v>
      </c>
      <c r="I39" s="155"/>
      <c r="J39" s="24"/>
      <c r="K39" s="117">
        <f t="shared" si="19"/>
        <v>0</v>
      </c>
      <c r="L39" s="41">
        <f t="shared" si="20"/>
        <v>0</v>
      </c>
      <c r="M39" s="113">
        <f t="shared" si="21"/>
        <v>0</v>
      </c>
      <c r="N39" s="113">
        <f t="shared" si="22"/>
        <v>0</v>
      </c>
      <c r="O39" s="113">
        <f t="shared" si="23"/>
        <v>0</v>
      </c>
      <c r="P39" s="114">
        <f t="shared" si="24"/>
        <v>0</v>
      </c>
      <c r="Q39" s="179" t="s">
        <v>47</v>
      </c>
    </row>
    <row r="40" spans="1:17" ht="20.399999999999999" x14ac:dyDescent="0.2">
      <c r="A40" s="53">
        <v>26</v>
      </c>
      <c r="B40" s="24" t="s">
        <v>121</v>
      </c>
      <c r="C40" s="141" t="s">
        <v>141</v>
      </c>
      <c r="D40" s="159" t="s">
        <v>66</v>
      </c>
      <c r="E40" s="47">
        <v>19</v>
      </c>
      <c r="F40" s="182"/>
      <c r="G40" s="152"/>
      <c r="H40" s="113">
        <f t="shared" si="6"/>
        <v>0</v>
      </c>
      <c r="I40" s="155"/>
      <c r="J40" s="24"/>
      <c r="K40" s="117">
        <f t="shared" si="19"/>
        <v>0</v>
      </c>
      <c r="L40" s="41">
        <f t="shared" si="20"/>
        <v>0</v>
      </c>
      <c r="M40" s="113">
        <f t="shared" si="21"/>
        <v>0</v>
      </c>
      <c r="N40" s="113">
        <f t="shared" si="22"/>
        <v>0</v>
      </c>
      <c r="O40" s="113">
        <f t="shared" si="23"/>
        <v>0</v>
      </c>
      <c r="P40" s="114">
        <f t="shared" si="24"/>
        <v>0</v>
      </c>
      <c r="Q40" s="179" t="s">
        <v>47</v>
      </c>
    </row>
    <row r="41" spans="1:17" ht="20.399999999999999" x14ac:dyDescent="0.2">
      <c r="A41" s="53">
        <v>27</v>
      </c>
      <c r="B41" s="24" t="s">
        <v>121</v>
      </c>
      <c r="C41" s="141" t="s">
        <v>142</v>
      </c>
      <c r="D41" s="159" t="s">
        <v>66</v>
      </c>
      <c r="E41" s="47">
        <v>19</v>
      </c>
      <c r="F41" s="84"/>
      <c r="G41" s="165"/>
      <c r="H41" s="113">
        <f t="shared" si="6"/>
        <v>0</v>
      </c>
      <c r="I41" s="155"/>
      <c r="J41" s="24"/>
      <c r="K41" s="117">
        <f t="shared" si="0"/>
        <v>0</v>
      </c>
      <c r="L41" s="41">
        <f t="shared" si="7"/>
        <v>0</v>
      </c>
      <c r="M41" s="113">
        <f t="shared" si="8"/>
        <v>0</v>
      </c>
      <c r="N41" s="113">
        <f t="shared" si="9"/>
        <v>0</v>
      </c>
      <c r="O41" s="113">
        <f t="shared" si="10"/>
        <v>0</v>
      </c>
      <c r="P41" s="114">
        <f t="shared" si="11"/>
        <v>0</v>
      </c>
      <c r="Q41" s="179" t="s">
        <v>47</v>
      </c>
    </row>
    <row r="42" spans="1:17" ht="20.399999999999999" x14ac:dyDescent="0.2">
      <c r="A42" s="53">
        <v>28</v>
      </c>
      <c r="B42" s="24" t="s">
        <v>121</v>
      </c>
      <c r="C42" s="141" t="s">
        <v>143</v>
      </c>
      <c r="D42" s="159" t="s">
        <v>68</v>
      </c>
      <c r="E42" s="47">
        <v>5</v>
      </c>
      <c r="F42" s="84"/>
      <c r="G42" s="165"/>
      <c r="H42" s="113">
        <f t="shared" ref="H42:H44" si="30">F42*G42</f>
        <v>0</v>
      </c>
      <c r="I42" s="155"/>
      <c r="J42" s="24"/>
      <c r="K42" s="117">
        <f t="shared" si="0"/>
        <v>0</v>
      </c>
      <c r="L42" s="41">
        <f t="shared" si="7"/>
        <v>0</v>
      </c>
      <c r="M42" s="113">
        <f t="shared" si="8"/>
        <v>0</v>
      </c>
      <c r="N42" s="113">
        <f t="shared" si="9"/>
        <v>0</v>
      </c>
      <c r="O42" s="113">
        <f t="shared" si="10"/>
        <v>0</v>
      </c>
      <c r="P42" s="114">
        <f t="shared" si="11"/>
        <v>0</v>
      </c>
      <c r="Q42" s="179" t="s">
        <v>47</v>
      </c>
    </row>
    <row r="43" spans="1:17" ht="30.6" x14ac:dyDescent="0.2">
      <c r="A43" s="53">
        <v>29</v>
      </c>
      <c r="B43" s="24" t="s">
        <v>121</v>
      </c>
      <c r="C43" s="141" t="s">
        <v>144</v>
      </c>
      <c r="D43" s="159" t="s">
        <v>68</v>
      </c>
      <c r="E43" s="47">
        <v>5</v>
      </c>
      <c r="F43" s="84"/>
      <c r="G43" s="165"/>
      <c r="H43" s="113">
        <f t="shared" si="30"/>
        <v>0</v>
      </c>
      <c r="I43" s="155"/>
      <c r="J43" s="24"/>
      <c r="K43" s="117">
        <f t="shared" si="0"/>
        <v>0</v>
      </c>
      <c r="L43" s="41">
        <f t="shared" si="1"/>
        <v>0</v>
      </c>
      <c r="M43" s="113">
        <f t="shared" si="2"/>
        <v>0</v>
      </c>
      <c r="N43" s="113">
        <f t="shared" si="3"/>
        <v>0</v>
      </c>
      <c r="O43" s="113">
        <f t="shared" si="4"/>
        <v>0</v>
      </c>
      <c r="P43" s="114">
        <f t="shared" si="5"/>
        <v>0</v>
      </c>
      <c r="Q43" s="179" t="s">
        <v>47</v>
      </c>
    </row>
    <row r="44" spans="1:17" ht="21" thickBot="1" x14ac:dyDescent="0.25">
      <c r="A44" s="53">
        <v>30</v>
      </c>
      <c r="B44" s="25" t="s">
        <v>121</v>
      </c>
      <c r="C44" s="145" t="s">
        <v>145</v>
      </c>
      <c r="D44" s="160" t="s">
        <v>68</v>
      </c>
      <c r="E44" s="37">
        <v>5</v>
      </c>
      <c r="F44" s="84"/>
      <c r="G44" s="165"/>
      <c r="H44" s="113">
        <f t="shared" si="30"/>
        <v>0</v>
      </c>
      <c r="I44" s="155"/>
      <c r="J44" s="24"/>
      <c r="K44" s="117">
        <f t="shared" si="0"/>
        <v>0</v>
      </c>
      <c r="L44" s="41">
        <f t="shared" si="1"/>
        <v>0</v>
      </c>
      <c r="M44" s="113">
        <f t="shared" si="2"/>
        <v>0</v>
      </c>
      <c r="N44" s="113">
        <f t="shared" si="3"/>
        <v>0</v>
      </c>
      <c r="O44" s="113">
        <f t="shared" si="4"/>
        <v>0</v>
      </c>
      <c r="P44" s="114">
        <f t="shared" si="5"/>
        <v>0</v>
      </c>
      <c r="Q44" s="180" t="s">
        <v>47</v>
      </c>
    </row>
    <row r="45" spans="1:17" ht="12" customHeight="1" thickBot="1" x14ac:dyDescent="0.25">
      <c r="A45" s="320" t="s">
        <v>62</v>
      </c>
      <c r="B45" s="321"/>
      <c r="C45" s="321"/>
      <c r="D45" s="321"/>
      <c r="E45" s="321"/>
      <c r="F45" s="321"/>
      <c r="G45" s="321"/>
      <c r="H45" s="321"/>
      <c r="I45" s="321"/>
      <c r="J45" s="321"/>
      <c r="K45" s="322"/>
      <c r="L45" s="132">
        <f>SUM(L14:L44)</f>
        <v>0</v>
      </c>
      <c r="M45" s="133">
        <f>SUM(M14:M44)</f>
        <v>0</v>
      </c>
      <c r="N45" s="133">
        <f>SUM(N14:N44)</f>
        <v>0</v>
      </c>
      <c r="O45" s="133">
        <f>SUM(O14:O44)</f>
        <v>0</v>
      </c>
      <c r="P45" s="134">
        <f>SUM(P14:P44)</f>
        <v>0</v>
      </c>
    </row>
    <row r="46" spans="1:17" x14ac:dyDescent="0.2">
      <c r="A46" s="16"/>
      <c r="B46" s="16"/>
      <c r="C46" s="16"/>
      <c r="D46" s="16"/>
      <c r="E46" s="16"/>
      <c r="F46" s="16"/>
      <c r="G46" s="16"/>
      <c r="H46" s="16"/>
      <c r="I46" s="16"/>
      <c r="J46" s="16"/>
      <c r="K46" s="16"/>
      <c r="L46" s="16"/>
      <c r="M46" s="16"/>
      <c r="N46" s="16"/>
      <c r="O46" s="16"/>
      <c r="P46" s="16"/>
    </row>
    <row r="47" spans="1:17" x14ac:dyDescent="0.2">
      <c r="A47" s="16"/>
      <c r="B47" s="16"/>
      <c r="C47" s="16"/>
      <c r="D47" s="16"/>
      <c r="E47" s="16"/>
      <c r="F47" s="16"/>
      <c r="G47" s="16"/>
      <c r="H47" s="16"/>
      <c r="I47" s="16"/>
      <c r="J47" s="16"/>
      <c r="K47" s="16"/>
      <c r="L47" s="16"/>
      <c r="M47" s="16"/>
      <c r="N47" s="16"/>
      <c r="O47" s="16"/>
      <c r="P47" s="16"/>
    </row>
    <row r="48" spans="1:17" x14ac:dyDescent="0.2">
      <c r="A48" s="1" t="s">
        <v>14</v>
      </c>
      <c r="B48" s="16"/>
      <c r="C48" s="323" t="str">
        <f>'Kops n'!C35:H35</f>
        <v>Gundega Ābelīte 03.06.2024</v>
      </c>
      <c r="D48" s="323"/>
      <c r="E48" s="323"/>
      <c r="F48" s="323"/>
      <c r="G48" s="323"/>
      <c r="H48" s="323"/>
      <c r="I48" s="16"/>
      <c r="J48" s="16"/>
      <c r="K48" s="16"/>
      <c r="L48" s="16"/>
      <c r="M48" s="16"/>
      <c r="N48" s="16"/>
      <c r="O48" s="16"/>
      <c r="P48" s="16"/>
    </row>
    <row r="49" spans="1:16" x14ac:dyDescent="0.2">
      <c r="A49" s="16"/>
      <c r="B49" s="16"/>
      <c r="C49" s="249" t="s">
        <v>15</v>
      </c>
      <c r="D49" s="249"/>
      <c r="E49" s="249"/>
      <c r="F49" s="249"/>
      <c r="G49" s="249"/>
      <c r="H49" s="249"/>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row r="51" spans="1:16" x14ac:dyDescent="0.2">
      <c r="A51" s="268" t="str">
        <f>'Kops n'!A38:D38</f>
        <v>Tāme sastādīta 2024. gada 3. jūnijā</v>
      </c>
      <c r="B51" s="269"/>
      <c r="C51" s="269"/>
      <c r="D51" s="269"/>
      <c r="E51" s="16"/>
      <c r="F51" s="16"/>
      <c r="G51" s="16"/>
      <c r="H51" s="16"/>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row r="53" spans="1:16" x14ac:dyDescent="0.2">
      <c r="A53" s="1" t="s">
        <v>41</v>
      </c>
      <c r="B53" s="16"/>
      <c r="C53" s="323" t="str">
        <f>'Kops n'!C40:H40</f>
        <v>Gundega Ābelīte 03.06.2024</v>
      </c>
      <c r="D53" s="323"/>
      <c r="E53" s="323"/>
      <c r="F53" s="323"/>
      <c r="G53" s="323"/>
      <c r="H53" s="323"/>
      <c r="I53" s="16"/>
      <c r="J53" s="16"/>
      <c r="K53" s="16"/>
      <c r="L53" s="16"/>
      <c r="M53" s="16"/>
      <c r="N53" s="16"/>
      <c r="O53" s="16"/>
      <c r="P53" s="16"/>
    </row>
    <row r="54" spans="1:16" x14ac:dyDescent="0.2">
      <c r="A54" s="16"/>
      <c r="B54" s="16"/>
      <c r="C54" s="249" t="s">
        <v>15</v>
      </c>
      <c r="D54" s="249"/>
      <c r="E54" s="249"/>
      <c r="F54" s="249"/>
      <c r="G54" s="249"/>
      <c r="H54" s="249"/>
      <c r="I54" s="16"/>
      <c r="J54" s="16"/>
      <c r="K54" s="16"/>
      <c r="L54" s="16"/>
      <c r="M54" s="16"/>
      <c r="N54" s="16"/>
      <c r="O54" s="16"/>
      <c r="P54" s="16"/>
    </row>
    <row r="55" spans="1:16" x14ac:dyDescent="0.2">
      <c r="A55" s="16"/>
      <c r="B55" s="16"/>
      <c r="C55" s="16"/>
      <c r="D55" s="16"/>
      <c r="E55" s="16"/>
      <c r="F55" s="16"/>
      <c r="G55" s="16"/>
      <c r="H55" s="16"/>
      <c r="I55" s="16"/>
      <c r="J55" s="16"/>
      <c r="K55" s="16"/>
      <c r="L55" s="16"/>
      <c r="M55" s="16"/>
      <c r="N55" s="16"/>
      <c r="O55" s="16"/>
      <c r="P55" s="16"/>
    </row>
    <row r="56" spans="1:16" x14ac:dyDescent="0.2">
      <c r="A56" s="80" t="s">
        <v>16</v>
      </c>
      <c r="B56" s="43"/>
      <c r="C56" s="87" t="str">
        <f>'Kops n'!C43</f>
        <v>1-00180</v>
      </c>
      <c r="D56" s="43"/>
      <c r="E56" s="16"/>
      <c r="F56" s="16"/>
      <c r="G56" s="16"/>
      <c r="H56" s="16"/>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54:H54"/>
    <mergeCell ref="C4:I4"/>
    <mergeCell ref="F12:K12"/>
    <mergeCell ref="A9:F9"/>
    <mergeCell ref="J9:M9"/>
    <mergeCell ref="D8:L8"/>
    <mergeCell ref="A45:K45"/>
    <mergeCell ref="C48:H48"/>
    <mergeCell ref="C49:H49"/>
    <mergeCell ref="A51:D51"/>
    <mergeCell ref="C53:H53"/>
  </mergeCells>
  <phoneticPr fontId="11" type="noConversion"/>
  <conditionalFormatting sqref="A14:B44">
    <cfRule type="cellIs" dxfId="167" priority="3" operator="equal">
      <formula>0</formula>
    </cfRule>
  </conditionalFormatting>
  <conditionalFormatting sqref="A9:F9">
    <cfRule type="containsText" dxfId="166" priority="7" operator="containsText" text="Tāme sastādīta  20__. gada tirgus cenās, pamatojoties uz ___ daļas rasējumiem">
      <formula>NOT(ISERROR(SEARCH("Tāme sastādīta  20__. gada tirgus cenās, pamatojoties uz ___ daļas rasējumiem",A9)))</formula>
    </cfRule>
  </conditionalFormatting>
  <conditionalFormatting sqref="A45:K45">
    <cfRule type="containsText" dxfId="165" priority="32" operator="containsText" text="Tiešās izmaksas kopā, t. sk. darba devēja sociālais nodoklis __.__% ">
      <formula>NOT(ISERROR(SEARCH("Tiešās izmaksas kopā, t. sk. darba devēja sociālais nodoklis __.__% ",A45)))</formula>
    </cfRule>
  </conditionalFormatting>
  <conditionalFormatting sqref="B34:C34">
    <cfRule type="cellIs" dxfId="164" priority="18" operator="equal">
      <formula>0</formula>
    </cfRule>
  </conditionalFormatting>
  <conditionalFormatting sqref="C35:C40">
    <cfRule type="cellIs" dxfId="163" priority="17" operator="equal">
      <formula>0</formula>
    </cfRule>
  </conditionalFormatting>
  <conditionalFormatting sqref="C14:G14 C25:G27">
    <cfRule type="cellIs" dxfId="162" priority="20" operator="equal">
      <formula>0</formula>
    </cfRule>
  </conditionalFormatting>
  <conditionalFormatting sqref="C48:H48">
    <cfRule type="cellIs" dxfId="161" priority="41" operator="equal">
      <formula>0</formula>
    </cfRule>
  </conditionalFormatting>
  <conditionalFormatting sqref="C53:H53">
    <cfRule type="cellIs" dxfId="160" priority="42" operator="equal">
      <formula>0</formula>
    </cfRule>
  </conditionalFormatting>
  <conditionalFormatting sqref="C2:I2">
    <cfRule type="cellIs" dxfId="159" priority="8" operator="equal">
      <formula>0</formula>
    </cfRule>
  </conditionalFormatting>
  <conditionalFormatting sqref="C4:I4">
    <cfRule type="cellIs" dxfId="158" priority="39" operator="equal">
      <formula>0</formula>
    </cfRule>
  </conditionalFormatting>
  <conditionalFormatting sqref="D1">
    <cfRule type="cellIs" dxfId="157" priority="34" operator="equal">
      <formula>0</formula>
    </cfRule>
  </conditionalFormatting>
  <conditionalFormatting sqref="D5:L8">
    <cfRule type="cellIs" dxfId="156" priority="35" operator="equal">
      <formula>0</formula>
    </cfRule>
  </conditionalFormatting>
  <conditionalFormatting sqref="E36:E40">
    <cfRule type="cellIs" dxfId="155" priority="21" operator="equal">
      <formula>0</formula>
    </cfRule>
  </conditionalFormatting>
  <conditionalFormatting sqref="E41:F44">
    <cfRule type="cellIs" dxfId="154" priority="16" operator="equal">
      <formula>0</formula>
    </cfRule>
  </conditionalFormatting>
  <conditionalFormatting sqref="E28:G35">
    <cfRule type="cellIs" dxfId="153" priority="2" operator="equal">
      <formula>0</formula>
    </cfRule>
  </conditionalFormatting>
  <conditionalFormatting sqref="F15:G24">
    <cfRule type="cellIs" dxfId="152" priority="19" operator="equal">
      <formula>0</formula>
    </cfRule>
  </conditionalFormatting>
  <conditionalFormatting sqref="F36:G44">
    <cfRule type="cellIs" dxfId="151" priority="15" operator="equal">
      <formula>0</formula>
    </cfRule>
  </conditionalFormatting>
  <conditionalFormatting sqref="H14:H44">
    <cfRule type="cellIs" dxfId="150" priority="6" operator="equal">
      <formula>0</formula>
    </cfRule>
  </conditionalFormatting>
  <conditionalFormatting sqref="I14:J44">
    <cfRule type="cellIs" dxfId="149" priority="1" operator="equal">
      <formula>0</formula>
    </cfRule>
  </conditionalFormatting>
  <conditionalFormatting sqref="K14:P44">
    <cfRule type="cellIs" dxfId="148" priority="5" operator="equal">
      <formula>0</formula>
    </cfRule>
  </conditionalFormatting>
  <conditionalFormatting sqref="L45:P45">
    <cfRule type="cellIs" dxfId="147" priority="40" operator="equal">
      <formula>0</formula>
    </cfRule>
  </conditionalFormatting>
  <conditionalFormatting sqref="N9:O9">
    <cfRule type="cellIs" dxfId="146" priority="50" operator="equal">
      <formula>0</formula>
    </cfRule>
  </conditionalFormatting>
  <conditionalFormatting sqref="Q14:Q44">
    <cfRule type="cellIs" dxfId="145" priority="4" operator="equal">
      <formula>0</formula>
    </cfRule>
  </conditionalFormatting>
  <dataValidations count="1">
    <dataValidation type="list" allowBlank="1" showInputMessage="1" showErrorMessage="1" sqref="Q14:Q44">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4" operator="containsText" id="{B8C534A8-1389-4FB7-AB9D-1716933C5704}">
            <xm:f>NOT(ISERROR(SEARCH("Tāme sastādīta ____. gada ___. ______________",A51)))</xm:f>
            <xm:f>"Tāme sastādīta ____. gada ___. ______________"</xm:f>
            <x14:dxf>
              <font>
                <color auto="1"/>
              </font>
              <fill>
                <patternFill>
                  <bgColor rgb="FFC6EFCE"/>
                </patternFill>
              </fill>
            </x14:dxf>
          </x14:cfRule>
          <xm:sqref>A51</xm:sqref>
        </x14:conditionalFormatting>
        <x14:conditionalFormatting xmlns:xm="http://schemas.microsoft.com/office/excel/2006/main">
          <x14:cfRule type="containsText" priority="43" operator="containsText" id="{CE152A0A-42AE-4275-9336-5D218AD53D74}">
            <xm:f>NOT(ISERROR(SEARCH("Sertifikāta Nr. _________________________________",A56)))</xm:f>
            <xm:f>"Sertifikāta Nr. _________________________________"</xm:f>
            <x14:dxf>
              <font>
                <color auto="1"/>
              </font>
              <fill>
                <patternFill>
                  <bgColor rgb="FFC6EFCE"/>
                </patternFill>
              </fill>
            </x14:dxf>
          </x14:cfRule>
          <xm:sqref>A56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C36"/>
  <sheetViews>
    <sheetView workbookViewId="0">
      <selection activeCell="C26" sqref="C26"/>
    </sheetView>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250" t="s">
        <v>1</v>
      </c>
      <c r="C4" s="250"/>
    </row>
    <row r="5" spans="1:3" x14ac:dyDescent="0.2">
      <c r="A5" s="2"/>
      <c r="B5" s="2"/>
      <c r="C5" s="2"/>
    </row>
    <row r="6" spans="1:3" x14ac:dyDescent="0.2">
      <c r="C6" s="4" t="s">
        <v>2</v>
      </c>
    </row>
    <row r="8" spans="1:3" x14ac:dyDescent="0.2">
      <c r="B8" s="251" t="s">
        <v>3</v>
      </c>
      <c r="C8" s="251"/>
    </row>
    <row r="11" spans="1:3" x14ac:dyDescent="0.2">
      <c r="B11" s="2" t="s">
        <v>4</v>
      </c>
    </row>
    <row r="12" spans="1:3" x14ac:dyDescent="0.2">
      <c r="B12" s="57" t="s">
        <v>18</v>
      </c>
    </row>
    <row r="13" spans="1:3" x14ac:dyDescent="0.2">
      <c r="A13" s="4" t="s">
        <v>5</v>
      </c>
      <c r="B13" s="262" t="str">
        <f>'Kopt a '!B13:C13</f>
        <v>Daudzdzīvokļu dzīvojamā ēka</v>
      </c>
      <c r="C13" s="262"/>
    </row>
    <row r="14" spans="1:3" x14ac:dyDescent="0.2">
      <c r="A14" s="4" t="s">
        <v>6</v>
      </c>
      <c r="B14" s="263" t="str">
        <f>'Kopt a '!B14:C14</f>
        <v>Daudzdzīvokļu dzīvojamās ēkas energoefektivitātes paaugstināšana</v>
      </c>
      <c r="C14" s="263"/>
    </row>
    <row r="15" spans="1:3" x14ac:dyDescent="0.2">
      <c r="A15" s="4" t="s">
        <v>7</v>
      </c>
      <c r="B15" s="263" t="str">
        <f>'Kopt a '!B15:C15</f>
        <v>Meža iela 10, Tukums, Tukuma novads, LV-3101</v>
      </c>
      <c r="C15" s="263"/>
    </row>
    <row r="16" spans="1:3" x14ac:dyDescent="0.2">
      <c r="A16" s="4" t="s">
        <v>8</v>
      </c>
      <c r="B16" s="264" t="str">
        <f>'Kopt a '!B16:C16</f>
        <v>02.08.2023/M-10</v>
      </c>
      <c r="C16" s="264"/>
    </row>
    <row r="17" spans="1:3" ht="10.8" thickBot="1" x14ac:dyDescent="0.25"/>
    <row r="18" spans="1:3" x14ac:dyDescent="0.2">
      <c r="A18" s="5" t="s">
        <v>9</v>
      </c>
      <c r="B18" s="6" t="s">
        <v>10</v>
      </c>
      <c r="C18" s="7" t="s">
        <v>11</v>
      </c>
    </row>
    <row r="19" spans="1:3" x14ac:dyDescent="0.2">
      <c r="A19" s="53">
        <f>'Kopt a+c+n'!A19</f>
        <v>1</v>
      </c>
      <c r="B19" s="79" t="str">
        <f>'Kopt a+c+n'!B19</f>
        <v>Kopsavilkums</v>
      </c>
      <c r="C19" s="107">
        <f>'Kops c'!E30</f>
        <v>0</v>
      </c>
    </row>
    <row r="20" spans="1:3" x14ac:dyDescent="0.2">
      <c r="A20" s="10"/>
      <c r="B20" s="11"/>
      <c r="C20" s="107"/>
    </row>
    <row r="21" spans="1:3" x14ac:dyDescent="0.2">
      <c r="A21" s="8"/>
      <c r="B21" s="9"/>
      <c r="C21" s="107"/>
    </row>
    <row r="22" spans="1:3" x14ac:dyDescent="0.2">
      <c r="A22" s="8"/>
      <c r="B22" s="9"/>
      <c r="C22" s="107"/>
    </row>
    <row r="23" spans="1:3" x14ac:dyDescent="0.2">
      <c r="A23" s="8"/>
      <c r="B23" s="9"/>
      <c r="C23" s="107"/>
    </row>
    <row r="24" spans="1:3" x14ac:dyDescent="0.2">
      <c r="A24" s="8"/>
      <c r="B24" s="9"/>
      <c r="C24" s="107"/>
    </row>
    <row r="25" spans="1:3" ht="10.8" thickBot="1" x14ac:dyDescent="0.25">
      <c r="A25" s="44"/>
      <c r="B25" s="45"/>
      <c r="C25" s="108"/>
    </row>
    <row r="26" spans="1:3" ht="10.8" thickBot="1" x14ac:dyDescent="0.25">
      <c r="A26" s="12"/>
      <c r="B26" s="13" t="s">
        <v>12</v>
      </c>
      <c r="C26" s="109">
        <f>SUM(C19:C25)</f>
        <v>0</v>
      </c>
    </row>
    <row r="27" spans="1:3" ht="10.8" thickBot="1" x14ac:dyDescent="0.25">
      <c r="B27" s="14"/>
      <c r="C27" s="15"/>
    </row>
    <row r="28" spans="1:3" ht="10.8" thickBot="1" x14ac:dyDescent="0.25">
      <c r="A28" s="252" t="s">
        <v>13</v>
      </c>
      <c r="B28" s="253"/>
      <c r="C28" s="110">
        <f>ROUND(C26*21%,2)</f>
        <v>0</v>
      </c>
    </row>
    <row r="31" spans="1:3" x14ac:dyDescent="0.2">
      <c r="A31" s="1" t="s">
        <v>14</v>
      </c>
      <c r="B31" s="258" t="str">
        <f>'Kopt a+c+n'!B31:C31</f>
        <v>Gundega Ābelīte 03.06.2024</v>
      </c>
      <c r="C31" s="258"/>
    </row>
    <row r="32" spans="1:3" x14ac:dyDescent="0.2">
      <c r="B32" s="249" t="s">
        <v>15</v>
      </c>
      <c r="C32" s="249"/>
    </row>
    <row r="34" spans="1:3" x14ac:dyDescent="0.2">
      <c r="A34" s="1" t="s">
        <v>16</v>
      </c>
      <c r="B34" s="76" t="str">
        <f>'Kopt a+c+n'!B34</f>
        <v>Nr.1-00180</v>
      </c>
      <c r="C34" s="16"/>
    </row>
    <row r="35" spans="1:3" x14ac:dyDescent="0.2">
      <c r="A35" s="16"/>
      <c r="B35" s="16"/>
      <c r="C35" s="16"/>
    </row>
    <row r="36" spans="1:3" x14ac:dyDescent="0.2">
      <c r="A36" s="1" t="str">
        <f>'Kopt a+c+n'!A36</f>
        <v>Tāme sastādīta 2024. gada 3. jūnijā</v>
      </c>
    </row>
  </sheetData>
  <mergeCells count="9">
    <mergeCell ref="A28:B28"/>
    <mergeCell ref="B31:C31"/>
    <mergeCell ref="B32:C32"/>
    <mergeCell ref="B4:C4"/>
    <mergeCell ref="B8:C8"/>
    <mergeCell ref="B13:C13"/>
    <mergeCell ref="B14:C14"/>
    <mergeCell ref="B15:C15"/>
    <mergeCell ref="B16:C16"/>
  </mergeCells>
  <conditionalFormatting sqref="A36">
    <cfRule type="cellIs" dxfId="362" priority="6" operator="equal">
      <formula>"Tāme sastādīta 20__. gada __. _________"</formula>
    </cfRule>
  </conditionalFormatting>
  <conditionalFormatting sqref="B13:B16 A19:C19 C26 C28 B31:C31 B34">
    <cfRule type="cellIs" dxfId="361" priority="2" operator="equal">
      <formula>68757.18</formula>
    </cfRule>
  </conditionalFormatting>
  <conditionalFormatting sqref="B13:B16 A19:C19 C26 C28">
    <cfRule type="cellIs" dxfId="360" priority="1" operator="equal">
      <formula>0</formula>
    </cfRule>
  </conditionalFormatting>
  <conditionalFormatting sqref="B34">
    <cfRule type="cellIs" dxfId="359" priority="4" operator="equal">
      <formula>0</formula>
    </cfRule>
  </conditionalFormatting>
  <conditionalFormatting sqref="B31:C31 B34">
    <cfRule type="cellIs" dxfId="358" priority="3" operator="equal">
      <formula>0</formula>
    </cfRule>
  </conditionalFormatting>
  <conditionalFormatting sqref="B31:C31">
    <cfRule type="cellIs" dxfId="357" priority="5" operator="equal">
      <formula>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F0"/>
  </sheetPr>
  <dimension ref="A1:P57"/>
  <sheetViews>
    <sheetView workbookViewId="0">
      <selection activeCell="H32" sqref="H3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'6a+c+n'!D1</f>
        <v>6</v>
      </c>
      <c r="E1" s="22"/>
      <c r="F1" s="22"/>
      <c r="G1" s="22"/>
      <c r="H1" s="22"/>
      <c r="I1" s="22"/>
      <c r="J1" s="22"/>
      <c r="N1" s="26"/>
      <c r="O1" s="27"/>
      <c r="P1" s="28"/>
    </row>
    <row r="2" spans="1:16" x14ac:dyDescent="0.2">
      <c r="A2" s="29"/>
      <c r="B2" s="29"/>
      <c r="C2" s="335" t="str">
        <f>'6a+c+n'!C2:I2</f>
        <v>Jumta darbi</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'6a+c+n'!A9</f>
        <v>Tāme sastādīta  2024. gada tirgus cenās, pamatojoties uz AR daļas rasējumiem</v>
      </c>
      <c r="B9" s="332"/>
      <c r="C9" s="332"/>
      <c r="D9" s="332"/>
      <c r="E9" s="332"/>
      <c r="F9" s="332"/>
      <c r="G9" s="31"/>
      <c r="H9" s="31"/>
      <c r="I9" s="31"/>
      <c r="J9" s="333" t="s">
        <v>45</v>
      </c>
      <c r="K9" s="333"/>
      <c r="L9" s="333"/>
      <c r="M9" s="333"/>
      <c r="N9" s="334">
        <f>P45</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23">
        <f>IF($C$4="Attiecināmās izmaksas",IF('6a+c+n'!$Q14="A",'6a+c+n'!B14,0),0)</f>
        <v>0</v>
      </c>
      <c r="C14" s="23">
        <f>IF($C$4="Attiecināmās izmaksas",IF('6a+c+n'!$Q14="A",'6a+c+n'!C14,0),0)</f>
        <v>0</v>
      </c>
      <c r="D14" s="23">
        <f>IF($C$4="Attiecināmās izmaksas",IF('6a+c+n'!$Q14="A",'6a+c+n'!D14,0),0)</f>
        <v>0</v>
      </c>
      <c r="E14" s="46"/>
      <c r="F14" s="66"/>
      <c r="G14" s="119"/>
      <c r="H14" s="119">
        <f>IF($C$4="Attiecināmās izmaksas",IF('6a+c+n'!$Q14="A",'6a+c+n'!H14,0),0)</f>
        <v>0</v>
      </c>
      <c r="I14" s="119"/>
      <c r="J14" s="119"/>
      <c r="K14" s="120">
        <f>IF($C$4="Attiecināmās izmaksas",IF('6a+c+n'!$Q14="A",'6a+c+n'!K14,0),0)</f>
        <v>0</v>
      </c>
      <c r="L14" s="66">
        <f>IF($C$4="Attiecināmās izmaksas",IF('6a+c+n'!$Q14="A",'6a+c+n'!L14,0),0)</f>
        <v>0</v>
      </c>
      <c r="M14" s="119">
        <f>IF($C$4="Attiecināmās izmaksas",IF('6a+c+n'!$Q14="A",'6a+c+n'!M14,0),0)</f>
        <v>0</v>
      </c>
      <c r="N14" s="119">
        <f>IF($C$4="Attiecināmās izmaksas",IF('6a+c+n'!$Q14="A",'6a+c+n'!N14,0),0)</f>
        <v>0</v>
      </c>
      <c r="O14" s="119">
        <f>IF($C$4="Attiecināmās izmaksas",IF('6a+c+n'!$Q14="A",'6a+c+n'!O14,0),0)</f>
        <v>0</v>
      </c>
      <c r="P14" s="120">
        <f>IF($C$4="Attiecināmās izmaksas",IF('6a+c+n'!$Q14="A",'6a+c+n'!P14,0),0)</f>
        <v>0</v>
      </c>
    </row>
    <row r="15" spans="1:16" x14ac:dyDescent="0.2">
      <c r="A15" s="53">
        <f>IF(P15=0,0,IF(COUNTBLANK(P15)=1,0,COUNTA($P$14:P15)))</f>
        <v>0</v>
      </c>
      <c r="B15" s="24">
        <f>IF($C$4="Attiecināmās izmaksas",IF('6a+c+n'!$Q15="A",'6a+c+n'!B15,0),0)</f>
        <v>0</v>
      </c>
      <c r="C15" s="24">
        <f>IF($C$4="Attiecināmās izmaksas",IF('6a+c+n'!$Q15="A",'6a+c+n'!C15,0),0)</f>
        <v>0</v>
      </c>
      <c r="D15" s="24">
        <f>IF($C$4="Attiecināmās izmaksas",IF('6a+c+n'!$Q15="A",'6a+c+n'!D15,0),0)</f>
        <v>0</v>
      </c>
      <c r="E15" s="47"/>
      <c r="F15" s="68"/>
      <c r="G15" s="121"/>
      <c r="H15" s="121">
        <f>IF($C$4="Attiecināmās izmaksas",IF('6a+c+n'!$Q15="A",'6a+c+n'!H15,0),0)</f>
        <v>0</v>
      </c>
      <c r="I15" s="121"/>
      <c r="J15" s="121"/>
      <c r="K15" s="122">
        <f>IF($C$4="Attiecināmās izmaksas",IF('6a+c+n'!$Q15="A",'6a+c+n'!K15,0),0)</f>
        <v>0</v>
      </c>
      <c r="L15" s="68">
        <f>IF($C$4="Attiecināmās izmaksas",IF('6a+c+n'!$Q15="A",'6a+c+n'!L15,0),0)</f>
        <v>0</v>
      </c>
      <c r="M15" s="121">
        <f>IF($C$4="Attiecināmās izmaksas",IF('6a+c+n'!$Q15="A",'6a+c+n'!M15,0),0)</f>
        <v>0</v>
      </c>
      <c r="N15" s="121">
        <f>IF($C$4="Attiecināmās izmaksas",IF('6a+c+n'!$Q15="A",'6a+c+n'!N15,0),0)</f>
        <v>0</v>
      </c>
      <c r="O15" s="121">
        <f>IF($C$4="Attiecināmās izmaksas",IF('6a+c+n'!$Q15="A",'6a+c+n'!O15,0),0)</f>
        <v>0</v>
      </c>
      <c r="P15" s="122">
        <f>IF($C$4="Attiecināmās izmaksas",IF('6a+c+n'!$Q15="A",'6a+c+n'!P15,0),0)</f>
        <v>0</v>
      </c>
    </row>
    <row r="16" spans="1:16" x14ac:dyDescent="0.2">
      <c r="A16" s="53">
        <f>IF(P16=0,0,IF(COUNTBLANK(P16)=1,0,COUNTA($P$14:P16)))</f>
        <v>0</v>
      </c>
      <c r="B16" s="24">
        <f>IF($C$4="Attiecināmās izmaksas",IF('6a+c+n'!$Q16="A",'6a+c+n'!B16,0),0)</f>
        <v>0</v>
      </c>
      <c r="C16" s="24">
        <f>IF($C$4="Attiecināmās izmaksas",IF('6a+c+n'!$Q16="A",'6a+c+n'!C16,0),0)</f>
        <v>0</v>
      </c>
      <c r="D16" s="24">
        <f>IF($C$4="Attiecināmās izmaksas",IF('6a+c+n'!$Q16="A",'6a+c+n'!D16,0),0)</f>
        <v>0</v>
      </c>
      <c r="E16" s="47"/>
      <c r="F16" s="68"/>
      <c r="G16" s="121"/>
      <c r="H16" s="121">
        <f>IF($C$4="Attiecināmās izmaksas",IF('6a+c+n'!$Q16="A",'6a+c+n'!H16,0),0)</f>
        <v>0</v>
      </c>
      <c r="I16" s="121"/>
      <c r="J16" s="121"/>
      <c r="K16" s="122">
        <f>IF($C$4="Attiecināmās izmaksas",IF('6a+c+n'!$Q16="A",'6a+c+n'!K16,0),0)</f>
        <v>0</v>
      </c>
      <c r="L16" s="68">
        <f>IF($C$4="Attiecināmās izmaksas",IF('6a+c+n'!$Q16="A",'6a+c+n'!L16,0),0)</f>
        <v>0</v>
      </c>
      <c r="M16" s="121">
        <f>IF($C$4="Attiecināmās izmaksas",IF('6a+c+n'!$Q16="A",'6a+c+n'!M16,0),0)</f>
        <v>0</v>
      </c>
      <c r="N16" s="121">
        <f>IF($C$4="Attiecināmās izmaksas",IF('6a+c+n'!$Q16="A",'6a+c+n'!N16,0),0)</f>
        <v>0</v>
      </c>
      <c r="O16" s="121">
        <f>IF($C$4="Attiecināmās izmaksas",IF('6a+c+n'!$Q16="A",'6a+c+n'!O16,0),0)</f>
        <v>0</v>
      </c>
      <c r="P16" s="122">
        <f>IF($C$4="Attiecināmās izmaksas",IF('6a+c+n'!$Q16="A",'6a+c+n'!P16,0),0)</f>
        <v>0</v>
      </c>
    </row>
    <row r="17" spans="1:16" x14ac:dyDescent="0.2">
      <c r="A17" s="53">
        <f>IF(P17=0,0,IF(COUNTBLANK(P17)=1,0,COUNTA($P$14:P17)))</f>
        <v>0</v>
      </c>
      <c r="B17" s="24">
        <f>IF($C$4="Attiecināmās izmaksas",IF('6a+c+n'!$Q17="A",'6a+c+n'!B17,0),0)</f>
        <v>0</v>
      </c>
      <c r="C17" s="24">
        <f>IF($C$4="Attiecināmās izmaksas",IF('6a+c+n'!$Q17="A",'6a+c+n'!C17,0),0)</f>
        <v>0</v>
      </c>
      <c r="D17" s="24">
        <f>IF($C$4="Attiecināmās izmaksas",IF('6a+c+n'!$Q17="A",'6a+c+n'!D17,0),0)</f>
        <v>0</v>
      </c>
      <c r="E17" s="47"/>
      <c r="F17" s="68"/>
      <c r="G17" s="121"/>
      <c r="H17" s="121">
        <f>IF($C$4="Attiecināmās izmaksas",IF('6a+c+n'!$Q17="A",'6a+c+n'!H17,0),0)</f>
        <v>0</v>
      </c>
      <c r="I17" s="121"/>
      <c r="J17" s="121"/>
      <c r="K17" s="122">
        <f>IF($C$4="Attiecināmās izmaksas",IF('6a+c+n'!$Q17="A",'6a+c+n'!K17,0),0)</f>
        <v>0</v>
      </c>
      <c r="L17" s="68">
        <f>IF($C$4="Attiecināmās izmaksas",IF('6a+c+n'!$Q17="A",'6a+c+n'!L17,0),0)</f>
        <v>0</v>
      </c>
      <c r="M17" s="121">
        <f>IF($C$4="Attiecināmās izmaksas",IF('6a+c+n'!$Q17="A",'6a+c+n'!M17,0),0)</f>
        <v>0</v>
      </c>
      <c r="N17" s="121">
        <f>IF($C$4="Attiecināmās izmaksas",IF('6a+c+n'!$Q17="A",'6a+c+n'!N17,0),0)</f>
        <v>0</v>
      </c>
      <c r="O17" s="121">
        <f>IF($C$4="Attiecināmās izmaksas",IF('6a+c+n'!$Q17="A",'6a+c+n'!O17,0),0)</f>
        <v>0</v>
      </c>
      <c r="P17" s="122">
        <f>IF($C$4="Attiecināmās izmaksas",IF('6a+c+n'!$Q17="A",'6a+c+n'!P17,0),0)</f>
        <v>0</v>
      </c>
    </row>
    <row r="18" spans="1:16" x14ac:dyDescent="0.2">
      <c r="A18" s="53">
        <f>IF(P18=0,0,IF(COUNTBLANK(P18)=1,0,COUNTA($P$14:P18)))</f>
        <v>0</v>
      </c>
      <c r="B18" s="24">
        <f>IF($C$4="Attiecināmās izmaksas",IF('6a+c+n'!$Q18="A",'6a+c+n'!B18,0),0)</f>
        <v>0</v>
      </c>
      <c r="C18" s="24">
        <f>IF($C$4="Attiecināmās izmaksas",IF('6a+c+n'!$Q18="A",'6a+c+n'!C18,0),0)</f>
        <v>0</v>
      </c>
      <c r="D18" s="24">
        <f>IF($C$4="Attiecināmās izmaksas",IF('6a+c+n'!$Q18="A",'6a+c+n'!D18,0),0)</f>
        <v>0</v>
      </c>
      <c r="E18" s="47"/>
      <c r="F18" s="68"/>
      <c r="G18" s="121"/>
      <c r="H18" s="121">
        <f>IF($C$4="Attiecināmās izmaksas",IF('6a+c+n'!$Q18="A",'6a+c+n'!H18,0),0)</f>
        <v>0</v>
      </c>
      <c r="I18" s="121"/>
      <c r="J18" s="121"/>
      <c r="K18" s="122">
        <f>IF($C$4="Attiecināmās izmaksas",IF('6a+c+n'!$Q18="A",'6a+c+n'!K18,0),0)</f>
        <v>0</v>
      </c>
      <c r="L18" s="68">
        <f>IF($C$4="Attiecināmās izmaksas",IF('6a+c+n'!$Q18="A",'6a+c+n'!L18,0),0)</f>
        <v>0</v>
      </c>
      <c r="M18" s="121">
        <f>IF($C$4="Attiecināmās izmaksas",IF('6a+c+n'!$Q18="A",'6a+c+n'!M18,0),0)</f>
        <v>0</v>
      </c>
      <c r="N18" s="121">
        <f>IF($C$4="Attiecināmās izmaksas",IF('6a+c+n'!$Q18="A",'6a+c+n'!N18,0),0)</f>
        <v>0</v>
      </c>
      <c r="O18" s="121">
        <f>IF($C$4="Attiecināmās izmaksas",IF('6a+c+n'!$Q18="A",'6a+c+n'!O18,0),0)</f>
        <v>0</v>
      </c>
      <c r="P18" s="122">
        <f>IF($C$4="Attiecināmās izmaksas",IF('6a+c+n'!$Q18="A",'6a+c+n'!P18,0),0)</f>
        <v>0</v>
      </c>
    </row>
    <row r="19" spans="1:16" x14ac:dyDescent="0.2">
      <c r="A19" s="53">
        <f>IF(P19=0,0,IF(COUNTBLANK(P19)=1,0,COUNTA($P$14:P19)))</f>
        <v>0</v>
      </c>
      <c r="B19" s="24">
        <f>IF($C$4="Attiecināmās izmaksas",IF('6a+c+n'!$Q19="A",'6a+c+n'!B19,0),0)</f>
        <v>0</v>
      </c>
      <c r="C19" s="24">
        <f>IF($C$4="Attiecināmās izmaksas",IF('6a+c+n'!$Q19="A",'6a+c+n'!C19,0),0)</f>
        <v>0</v>
      </c>
      <c r="D19" s="24">
        <f>IF($C$4="Attiecināmās izmaksas",IF('6a+c+n'!$Q19="A",'6a+c+n'!D19,0),0)</f>
        <v>0</v>
      </c>
      <c r="E19" s="47"/>
      <c r="F19" s="68"/>
      <c r="G19" s="121"/>
      <c r="H19" s="121">
        <f>IF($C$4="Attiecināmās izmaksas",IF('6a+c+n'!$Q19="A",'6a+c+n'!H19,0),0)</f>
        <v>0</v>
      </c>
      <c r="I19" s="121"/>
      <c r="J19" s="121"/>
      <c r="K19" s="122">
        <f>IF($C$4="Attiecināmās izmaksas",IF('6a+c+n'!$Q19="A",'6a+c+n'!K19,0),0)</f>
        <v>0</v>
      </c>
      <c r="L19" s="68">
        <f>IF($C$4="Attiecināmās izmaksas",IF('6a+c+n'!$Q19="A",'6a+c+n'!L19,0),0)</f>
        <v>0</v>
      </c>
      <c r="M19" s="121">
        <f>IF($C$4="Attiecināmās izmaksas",IF('6a+c+n'!$Q19="A",'6a+c+n'!M19,0),0)</f>
        <v>0</v>
      </c>
      <c r="N19" s="121">
        <f>IF($C$4="Attiecināmās izmaksas",IF('6a+c+n'!$Q19="A",'6a+c+n'!N19,0),0)</f>
        <v>0</v>
      </c>
      <c r="O19" s="121">
        <f>IF($C$4="Attiecināmās izmaksas",IF('6a+c+n'!$Q19="A",'6a+c+n'!O19,0),0)</f>
        <v>0</v>
      </c>
      <c r="P19" s="122">
        <f>IF($C$4="Attiecināmās izmaksas",IF('6a+c+n'!$Q19="A",'6a+c+n'!P19,0),0)</f>
        <v>0</v>
      </c>
    </row>
    <row r="20" spans="1:16" x14ac:dyDescent="0.2">
      <c r="A20" s="53">
        <f>IF(P20=0,0,IF(COUNTBLANK(P20)=1,0,COUNTA($P$14:P20)))</f>
        <v>0</v>
      </c>
      <c r="B20" s="24">
        <f>IF($C$4="Attiecināmās izmaksas",IF('6a+c+n'!$Q20="A",'6a+c+n'!B20,0),0)</f>
        <v>0</v>
      </c>
      <c r="C20" s="24">
        <f>IF($C$4="Attiecināmās izmaksas",IF('6a+c+n'!$Q20="A",'6a+c+n'!C20,0),0)</f>
        <v>0</v>
      </c>
      <c r="D20" s="24">
        <f>IF($C$4="Attiecināmās izmaksas",IF('6a+c+n'!$Q20="A",'6a+c+n'!D20,0),0)</f>
        <v>0</v>
      </c>
      <c r="E20" s="47"/>
      <c r="F20" s="68"/>
      <c r="G20" s="121"/>
      <c r="H20" s="121">
        <f>IF($C$4="Attiecināmās izmaksas",IF('6a+c+n'!$Q20="A",'6a+c+n'!H20,0),0)</f>
        <v>0</v>
      </c>
      <c r="I20" s="121"/>
      <c r="J20" s="121"/>
      <c r="K20" s="122">
        <f>IF($C$4="Attiecināmās izmaksas",IF('6a+c+n'!$Q20="A",'6a+c+n'!K20,0),0)</f>
        <v>0</v>
      </c>
      <c r="L20" s="68">
        <f>IF($C$4="Attiecināmās izmaksas",IF('6a+c+n'!$Q20="A",'6a+c+n'!L20,0),0)</f>
        <v>0</v>
      </c>
      <c r="M20" s="121">
        <f>IF($C$4="Attiecināmās izmaksas",IF('6a+c+n'!$Q20="A",'6a+c+n'!M20,0),0)</f>
        <v>0</v>
      </c>
      <c r="N20" s="121">
        <f>IF($C$4="Attiecināmās izmaksas",IF('6a+c+n'!$Q20="A",'6a+c+n'!N20,0),0)</f>
        <v>0</v>
      </c>
      <c r="O20" s="121">
        <f>IF($C$4="Attiecināmās izmaksas",IF('6a+c+n'!$Q20="A",'6a+c+n'!O20,0),0)</f>
        <v>0</v>
      </c>
      <c r="P20" s="122">
        <f>IF($C$4="Attiecināmās izmaksas",IF('6a+c+n'!$Q20="A",'6a+c+n'!P20,0),0)</f>
        <v>0</v>
      </c>
    </row>
    <row r="21" spans="1:16" x14ac:dyDescent="0.2">
      <c r="A21" s="53">
        <f>IF(P21=0,0,IF(COUNTBLANK(P21)=1,0,COUNTA($P$14:P21)))</f>
        <v>0</v>
      </c>
      <c r="B21" s="24">
        <f>IF($C$4="Attiecināmās izmaksas",IF('6a+c+n'!$Q21="A",'6a+c+n'!B21,0),0)</f>
        <v>0</v>
      </c>
      <c r="C21" s="24">
        <f>IF($C$4="Attiecināmās izmaksas",IF('6a+c+n'!$Q21="A",'6a+c+n'!C21,0),0)</f>
        <v>0</v>
      </c>
      <c r="D21" s="24">
        <f>IF($C$4="Attiecināmās izmaksas",IF('6a+c+n'!$Q21="A",'6a+c+n'!D21,0),0)</f>
        <v>0</v>
      </c>
      <c r="E21" s="47"/>
      <c r="F21" s="68"/>
      <c r="G21" s="121"/>
      <c r="H21" s="121">
        <f>IF($C$4="Attiecināmās izmaksas",IF('6a+c+n'!$Q21="A",'6a+c+n'!H21,0),0)</f>
        <v>0</v>
      </c>
      <c r="I21" s="121"/>
      <c r="J21" s="121"/>
      <c r="K21" s="122">
        <f>IF($C$4="Attiecināmās izmaksas",IF('6a+c+n'!$Q21="A",'6a+c+n'!K21,0),0)</f>
        <v>0</v>
      </c>
      <c r="L21" s="68">
        <f>IF($C$4="Attiecināmās izmaksas",IF('6a+c+n'!$Q21="A",'6a+c+n'!L21,0),0)</f>
        <v>0</v>
      </c>
      <c r="M21" s="121">
        <f>IF($C$4="Attiecināmās izmaksas",IF('6a+c+n'!$Q21="A",'6a+c+n'!M21,0),0)</f>
        <v>0</v>
      </c>
      <c r="N21" s="121">
        <f>IF($C$4="Attiecināmās izmaksas",IF('6a+c+n'!$Q21="A",'6a+c+n'!N21,0),0)</f>
        <v>0</v>
      </c>
      <c r="O21" s="121">
        <f>IF($C$4="Attiecināmās izmaksas",IF('6a+c+n'!$Q21="A",'6a+c+n'!O21,0),0)</f>
        <v>0</v>
      </c>
      <c r="P21" s="122">
        <f>IF($C$4="Attiecināmās izmaksas",IF('6a+c+n'!$Q21="A",'6a+c+n'!P21,0),0)</f>
        <v>0</v>
      </c>
    </row>
    <row r="22" spans="1:16" x14ac:dyDescent="0.2">
      <c r="A22" s="53">
        <f>IF(P22=0,0,IF(COUNTBLANK(P22)=1,0,COUNTA($P$14:P22)))</f>
        <v>0</v>
      </c>
      <c r="B22" s="24">
        <f>IF($C$4="Attiecināmās izmaksas",IF('6a+c+n'!$Q22="A",'6a+c+n'!B22,0),0)</f>
        <v>0</v>
      </c>
      <c r="C22" s="24">
        <f>IF($C$4="Attiecināmās izmaksas",IF('6a+c+n'!$Q22="A",'6a+c+n'!C22,0),0)</f>
        <v>0</v>
      </c>
      <c r="D22" s="24">
        <f>IF($C$4="Attiecināmās izmaksas",IF('6a+c+n'!$Q22="A",'6a+c+n'!D22,0),0)</f>
        <v>0</v>
      </c>
      <c r="E22" s="47"/>
      <c r="F22" s="68"/>
      <c r="G22" s="121"/>
      <c r="H22" s="121">
        <f>IF($C$4="Attiecināmās izmaksas",IF('6a+c+n'!$Q22="A",'6a+c+n'!H22,0),0)</f>
        <v>0</v>
      </c>
      <c r="I22" s="121"/>
      <c r="J22" s="121"/>
      <c r="K22" s="122">
        <f>IF($C$4="Attiecināmās izmaksas",IF('6a+c+n'!$Q22="A",'6a+c+n'!K22,0),0)</f>
        <v>0</v>
      </c>
      <c r="L22" s="68">
        <f>IF($C$4="Attiecināmās izmaksas",IF('6a+c+n'!$Q22="A",'6a+c+n'!L22,0),0)</f>
        <v>0</v>
      </c>
      <c r="M22" s="121">
        <f>IF($C$4="Attiecināmās izmaksas",IF('6a+c+n'!$Q22="A",'6a+c+n'!M22,0),0)</f>
        <v>0</v>
      </c>
      <c r="N22" s="121">
        <f>IF($C$4="Attiecināmās izmaksas",IF('6a+c+n'!$Q22="A",'6a+c+n'!N22,0),0)</f>
        <v>0</v>
      </c>
      <c r="O22" s="121">
        <f>IF($C$4="Attiecināmās izmaksas",IF('6a+c+n'!$Q22="A",'6a+c+n'!O22,0),0)</f>
        <v>0</v>
      </c>
      <c r="P22" s="122">
        <f>IF($C$4="Attiecināmās izmaksas",IF('6a+c+n'!$Q22="A",'6a+c+n'!P22,0),0)</f>
        <v>0</v>
      </c>
    </row>
    <row r="23" spans="1:16" x14ac:dyDescent="0.2">
      <c r="A23" s="53">
        <f>IF(P23=0,0,IF(COUNTBLANK(P23)=1,0,COUNTA($P$14:P23)))</f>
        <v>0</v>
      </c>
      <c r="B23" s="24">
        <f>IF($C$4="Attiecināmās izmaksas",IF('6a+c+n'!$Q23="A",'6a+c+n'!B23,0),0)</f>
        <v>0</v>
      </c>
      <c r="C23" s="24">
        <f>IF($C$4="Attiecināmās izmaksas",IF('6a+c+n'!$Q23="A",'6a+c+n'!C23,0),0)</f>
        <v>0</v>
      </c>
      <c r="D23" s="24">
        <f>IF($C$4="Attiecināmās izmaksas",IF('6a+c+n'!$Q23="A",'6a+c+n'!D23,0),0)</f>
        <v>0</v>
      </c>
      <c r="E23" s="47"/>
      <c r="F23" s="68"/>
      <c r="G23" s="121"/>
      <c r="H23" s="121">
        <f>IF($C$4="Attiecināmās izmaksas",IF('6a+c+n'!$Q23="A",'6a+c+n'!H23,0),0)</f>
        <v>0</v>
      </c>
      <c r="I23" s="121"/>
      <c r="J23" s="121"/>
      <c r="K23" s="122">
        <f>IF($C$4="Attiecināmās izmaksas",IF('6a+c+n'!$Q23="A",'6a+c+n'!K23,0),0)</f>
        <v>0</v>
      </c>
      <c r="L23" s="68">
        <f>IF($C$4="Attiecināmās izmaksas",IF('6a+c+n'!$Q23="A",'6a+c+n'!L23,0),0)</f>
        <v>0</v>
      </c>
      <c r="M23" s="121">
        <f>IF($C$4="Attiecināmās izmaksas",IF('6a+c+n'!$Q23="A",'6a+c+n'!M23,0),0)</f>
        <v>0</v>
      </c>
      <c r="N23" s="121">
        <f>IF($C$4="Attiecināmās izmaksas",IF('6a+c+n'!$Q23="A",'6a+c+n'!N23,0),0)</f>
        <v>0</v>
      </c>
      <c r="O23" s="121">
        <f>IF($C$4="Attiecināmās izmaksas",IF('6a+c+n'!$Q23="A",'6a+c+n'!O23,0),0)</f>
        <v>0</v>
      </c>
      <c r="P23" s="122">
        <f>IF($C$4="Attiecināmās izmaksas",IF('6a+c+n'!$Q23="A",'6a+c+n'!P23,0),0)</f>
        <v>0</v>
      </c>
    </row>
    <row r="24" spans="1:16" x14ac:dyDescent="0.2">
      <c r="A24" s="53">
        <f>IF(P24=0,0,IF(COUNTBLANK(P24)=1,0,COUNTA($P$14:P24)))</f>
        <v>0</v>
      </c>
      <c r="B24" s="24">
        <f>IF($C$4="Attiecināmās izmaksas",IF('6a+c+n'!$Q24="A",'6a+c+n'!B24,0),0)</f>
        <v>0</v>
      </c>
      <c r="C24" s="24">
        <f>IF($C$4="Attiecināmās izmaksas",IF('6a+c+n'!$Q24="A",'6a+c+n'!C24,0),0)</f>
        <v>0</v>
      </c>
      <c r="D24" s="24">
        <f>IF($C$4="Attiecināmās izmaksas",IF('6a+c+n'!$Q24="A",'6a+c+n'!D24,0),0)</f>
        <v>0</v>
      </c>
      <c r="E24" s="47"/>
      <c r="F24" s="68"/>
      <c r="G24" s="121"/>
      <c r="H24" s="121">
        <f>IF($C$4="Attiecināmās izmaksas",IF('6a+c+n'!$Q24="A",'6a+c+n'!H24,0),0)</f>
        <v>0</v>
      </c>
      <c r="I24" s="121"/>
      <c r="J24" s="121"/>
      <c r="K24" s="122">
        <f>IF($C$4="Attiecināmās izmaksas",IF('6a+c+n'!$Q24="A",'6a+c+n'!K24,0),0)</f>
        <v>0</v>
      </c>
      <c r="L24" s="68">
        <f>IF($C$4="Attiecināmās izmaksas",IF('6a+c+n'!$Q24="A",'6a+c+n'!L24,0),0)</f>
        <v>0</v>
      </c>
      <c r="M24" s="121">
        <f>IF($C$4="Attiecināmās izmaksas",IF('6a+c+n'!$Q24="A",'6a+c+n'!M24,0),0)</f>
        <v>0</v>
      </c>
      <c r="N24" s="121">
        <f>IF($C$4="Attiecināmās izmaksas",IF('6a+c+n'!$Q24="A",'6a+c+n'!N24,0),0)</f>
        <v>0</v>
      </c>
      <c r="O24" s="121">
        <f>IF($C$4="Attiecināmās izmaksas",IF('6a+c+n'!$Q24="A",'6a+c+n'!O24,0),0)</f>
        <v>0</v>
      </c>
      <c r="P24" s="122">
        <f>IF($C$4="Attiecināmās izmaksas",IF('6a+c+n'!$Q24="A",'6a+c+n'!P24,0),0)</f>
        <v>0</v>
      </c>
    </row>
    <row r="25" spans="1:16" x14ac:dyDescent="0.2">
      <c r="A25" s="53">
        <f>IF(P25=0,0,IF(COUNTBLANK(P25)=1,0,COUNTA($P$14:P25)))</f>
        <v>0</v>
      </c>
      <c r="B25" s="24">
        <f>IF($C$4="Attiecināmās izmaksas",IF('6a+c+n'!$Q25="A",'6a+c+n'!B25,0),0)</f>
        <v>0</v>
      </c>
      <c r="C25" s="24">
        <f>IF($C$4="Attiecināmās izmaksas",IF('6a+c+n'!$Q25="A",'6a+c+n'!C25,0),0)</f>
        <v>0</v>
      </c>
      <c r="D25" s="24">
        <f>IF($C$4="Attiecināmās izmaksas",IF('6a+c+n'!$Q25="A",'6a+c+n'!D25,0),0)</f>
        <v>0</v>
      </c>
      <c r="E25" s="47"/>
      <c r="F25" s="68"/>
      <c r="G25" s="121"/>
      <c r="H25" s="121">
        <f>IF($C$4="Attiecināmās izmaksas",IF('6a+c+n'!$Q25="A",'6a+c+n'!H25,0),0)</f>
        <v>0</v>
      </c>
      <c r="I25" s="121"/>
      <c r="J25" s="121"/>
      <c r="K25" s="122">
        <f>IF($C$4="Attiecināmās izmaksas",IF('6a+c+n'!$Q25="A",'6a+c+n'!K25,0),0)</f>
        <v>0</v>
      </c>
      <c r="L25" s="68">
        <f>IF($C$4="Attiecināmās izmaksas",IF('6a+c+n'!$Q25="A",'6a+c+n'!L25,0),0)</f>
        <v>0</v>
      </c>
      <c r="M25" s="121">
        <f>IF($C$4="Attiecināmās izmaksas",IF('6a+c+n'!$Q25="A",'6a+c+n'!M25,0),0)</f>
        <v>0</v>
      </c>
      <c r="N25" s="121">
        <f>IF($C$4="Attiecināmās izmaksas",IF('6a+c+n'!$Q25="A",'6a+c+n'!N25,0),0)</f>
        <v>0</v>
      </c>
      <c r="O25" s="121">
        <f>IF($C$4="Attiecināmās izmaksas",IF('6a+c+n'!$Q25="A",'6a+c+n'!O25,0),0)</f>
        <v>0</v>
      </c>
      <c r="P25" s="122">
        <f>IF($C$4="Attiecināmās izmaksas",IF('6a+c+n'!$Q25="A",'6a+c+n'!P25,0),0)</f>
        <v>0</v>
      </c>
    </row>
    <row r="26" spans="1:16" x14ac:dyDescent="0.2">
      <c r="A26" s="53">
        <f>IF(P26=0,0,IF(COUNTBLANK(P26)=1,0,COUNTA($P$14:P26)))</f>
        <v>0</v>
      </c>
      <c r="B26" s="24">
        <f>IF($C$4="Attiecināmās izmaksas",IF('6a+c+n'!$Q26="A",'6a+c+n'!B26,0),0)</f>
        <v>0</v>
      </c>
      <c r="C26" s="24">
        <f>IF($C$4="Attiecināmās izmaksas",IF('6a+c+n'!$Q26="A",'6a+c+n'!C26,0),0)</f>
        <v>0</v>
      </c>
      <c r="D26" s="24">
        <f>IF($C$4="Attiecināmās izmaksas",IF('6a+c+n'!$Q26="A",'6a+c+n'!D26,0),0)</f>
        <v>0</v>
      </c>
      <c r="E26" s="47"/>
      <c r="F26" s="68"/>
      <c r="G26" s="121"/>
      <c r="H26" s="121">
        <f>IF($C$4="Attiecināmās izmaksas",IF('6a+c+n'!$Q26="A",'6a+c+n'!H26,0),0)</f>
        <v>0</v>
      </c>
      <c r="I26" s="121"/>
      <c r="J26" s="121"/>
      <c r="K26" s="122">
        <f>IF($C$4="Attiecināmās izmaksas",IF('6a+c+n'!$Q26="A",'6a+c+n'!K26,0),0)</f>
        <v>0</v>
      </c>
      <c r="L26" s="68">
        <f>IF($C$4="Attiecināmās izmaksas",IF('6a+c+n'!$Q26="A",'6a+c+n'!L26,0),0)</f>
        <v>0</v>
      </c>
      <c r="M26" s="121">
        <f>IF($C$4="Attiecināmās izmaksas",IF('6a+c+n'!$Q26="A",'6a+c+n'!M26,0),0)</f>
        <v>0</v>
      </c>
      <c r="N26" s="121">
        <f>IF($C$4="Attiecināmās izmaksas",IF('6a+c+n'!$Q26="A",'6a+c+n'!N26,0),0)</f>
        <v>0</v>
      </c>
      <c r="O26" s="121">
        <f>IF($C$4="Attiecināmās izmaksas",IF('6a+c+n'!$Q26="A",'6a+c+n'!O26,0),0)</f>
        <v>0</v>
      </c>
      <c r="P26" s="122">
        <f>IF($C$4="Attiecināmās izmaksas",IF('6a+c+n'!$Q26="A",'6a+c+n'!P26,0),0)</f>
        <v>0</v>
      </c>
    </row>
    <row r="27" spans="1:16" x14ac:dyDescent="0.2">
      <c r="A27" s="53">
        <f>IF(P27=0,0,IF(COUNTBLANK(P27)=1,0,COUNTA($P$14:P27)))</f>
        <v>0</v>
      </c>
      <c r="B27" s="24">
        <f>IF($C$4="Attiecināmās izmaksas",IF('6a+c+n'!$Q27="A",'6a+c+n'!B27,0),0)</f>
        <v>0</v>
      </c>
      <c r="C27" s="24">
        <f>IF($C$4="Attiecināmās izmaksas",IF('6a+c+n'!$Q27="A",'6a+c+n'!C27,0),0)</f>
        <v>0</v>
      </c>
      <c r="D27" s="24">
        <f>IF($C$4="Attiecināmās izmaksas",IF('6a+c+n'!$Q27="A",'6a+c+n'!D27,0),0)</f>
        <v>0</v>
      </c>
      <c r="E27" s="47"/>
      <c r="F27" s="68"/>
      <c r="G27" s="121"/>
      <c r="H27" s="121">
        <f>IF($C$4="Attiecināmās izmaksas",IF('6a+c+n'!$Q27="A",'6a+c+n'!H27,0),0)</f>
        <v>0</v>
      </c>
      <c r="I27" s="121"/>
      <c r="J27" s="121"/>
      <c r="K27" s="122">
        <f>IF($C$4="Attiecināmās izmaksas",IF('6a+c+n'!$Q27="A",'6a+c+n'!K27,0),0)</f>
        <v>0</v>
      </c>
      <c r="L27" s="68">
        <f>IF($C$4="Attiecināmās izmaksas",IF('6a+c+n'!$Q27="A",'6a+c+n'!L27,0),0)</f>
        <v>0</v>
      </c>
      <c r="M27" s="121">
        <f>IF($C$4="Attiecināmās izmaksas",IF('6a+c+n'!$Q27="A",'6a+c+n'!M27,0),0)</f>
        <v>0</v>
      </c>
      <c r="N27" s="121">
        <f>IF($C$4="Attiecināmās izmaksas",IF('6a+c+n'!$Q27="A",'6a+c+n'!N27,0),0)</f>
        <v>0</v>
      </c>
      <c r="O27" s="121">
        <f>IF($C$4="Attiecināmās izmaksas",IF('6a+c+n'!$Q27="A",'6a+c+n'!O27,0),0)</f>
        <v>0</v>
      </c>
      <c r="P27" s="122">
        <f>IF($C$4="Attiecināmās izmaksas",IF('6a+c+n'!$Q27="A",'6a+c+n'!P27,0),0)</f>
        <v>0</v>
      </c>
    </row>
    <row r="28" spans="1:16" ht="20.399999999999999" x14ac:dyDescent="0.2">
      <c r="A28" s="53">
        <f>IF(P28=0,0,IF(COUNTBLANK(P28)=1,0,COUNTA($P$14:P28)))</f>
        <v>0</v>
      </c>
      <c r="B28" s="24" t="str">
        <f>IF($C$4="Attiecināmās izmaksas",IF('6a+c+n'!$Q28="A",'6a+c+n'!B28,0),0)</f>
        <v>09-00000</v>
      </c>
      <c r="C28" s="24" t="str">
        <f>IF($C$4="Attiecināmās izmaksas",IF('6a+c+n'!$Q28="A",'6a+c+n'!C28,0),0)</f>
        <v>Ventilācijas šahtu apsekošana un tīrīšana</v>
      </c>
      <c r="D28" s="24" t="str">
        <f>IF($C$4="Attiecināmās izmaksas",IF('6a+c+n'!$Q28="A",'6a+c+n'!D28,0),0)</f>
        <v>kompl</v>
      </c>
      <c r="E28" s="47"/>
      <c r="F28" s="68"/>
      <c r="G28" s="121"/>
      <c r="H28" s="121">
        <f>IF($C$4="Attiecināmās izmaksas",IF('6a+c+n'!$Q28="A",'6a+c+n'!H28,0),0)</f>
        <v>0</v>
      </c>
      <c r="I28" s="121"/>
      <c r="J28" s="121"/>
      <c r="K28" s="122">
        <f>IF($C$4="Attiecināmās izmaksas",IF('6a+c+n'!$Q28="A",'6a+c+n'!K28,0),0)</f>
        <v>0</v>
      </c>
      <c r="L28" s="68">
        <f>IF($C$4="Attiecināmās izmaksas",IF('6a+c+n'!$Q28="A",'6a+c+n'!L28,0),0)</f>
        <v>0</v>
      </c>
      <c r="M28" s="121">
        <f>IF($C$4="Attiecināmās izmaksas",IF('6a+c+n'!$Q28="A",'6a+c+n'!M28,0),0)</f>
        <v>0</v>
      </c>
      <c r="N28" s="121">
        <f>IF($C$4="Attiecināmās izmaksas",IF('6a+c+n'!$Q28="A",'6a+c+n'!N28,0),0)</f>
        <v>0</v>
      </c>
      <c r="O28" s="121">
        <f>IF($C$4="Attiecināmās izmaksas",IF('6a+c+n'!$Q28="A",'6a+c+n'!O28,0),0)</f>
        <v>0</v>
      </c>
      <c r="P28" s="122">
        <f>IF($C$4="Attiecināmās izmaksas",IF('6a+c+n'!$Q28="A",'6a+c+n'!P28,0),0)</f>
        <v>0</v>
      </c>
    </row>
    <row r="29" spans="1:16" x14ac:dyDescent="0.2">
      <c r="A29" s="53">
        <f>IF(P29=0,0,IF(COUNTBLANK(P29)=1,0,COUNTA($P$14:P29)))</f>
        <v>0</v>
      </c>
      <c r="B29" s="24">
        <f>IF($C$4="Attiecināmās izmaksas",IF('6a+c+n'!$Q29="A",'6a+c+n'!B29,0),0)</f>
        <v>0</v>
      </c>
      <c r="C29" s="24">
        <f>IF($C$4="Attiecināmās izmaksas",IF('6a+c+n'!$Q29="A",'6a+c+n'!C29,0),0)</f>
        <v>0</v>
      </c>
      <c r="D29" s="24">
        <f>IF($C$4="Attiecināmās izmaksas",IF('6a+c+n'!$Q29="A",'6a+c+n'!D29,0),0)</f>
        <v>0</v>
      </c>
      <c r="E29" s="47"/>
      <c r="F29" s="68"/>
      <c r="G29" s="121"/>
      <c r="H29" s="121">
        <f>IF($C$4="Attiecināmās izmaksas",IF('6a+c+n'!$Q29="A",'6a+c+n'!H29,0),0)</f>
        <v>0</v>
      </c>
      <c r="I29" s="121"/>
      <c r="J29" s="121"/>
      <c r="K29" s="122">
        <f>IF($C$4="Attiecināmās izmaksas",IF('6a+c+n'!$Q29="A",'6a+c+n'!K29,0),0)</f>
        <v>0</v>
      </c>
      <c r="L29" s="68">
        <f>IF($C$4="Attiecināmās izmaksas",IF('6a+c+n'!$Q29="A",'6a+c+n'!L29,0),0)</f>
        <v>0</v>
      </c>
      <c r="M29" s="121">
        <f>IF($C$4="Attiecināmās izmaksas",IF('6a+c+n'!$Q29="A",'6a+c+n'!M29,0),0)</f>
        <v>0</v>
      </c>
      <c r="N29" s="121">
        <f>IF($C$4="Attiecināmās izmaksas",IF('6a+c+n'!$Q29="A",'6a+c+n'!N29,0),0)</f>
        <v>0</v>
      </c>
      <c r="O29" s="121">
        <f>IF($C$4="Attiecināmās izmaksas",IF('6a+c+n'!$Q29="A",'6a+c+n'!O29,0),0)</f>
        <v>0</v>
      </c>
      <c r="P29" s="122">
        <f>IF($C$4="Attiecināmās izmaksas",IF('6a+c+n'!$Q29="A",'6a+c+n'!P29,0),0)</f>
        <v>0</v>
      </c>
    </row>
    <row r="30" spans="1:16" x14ac:dyDescent="0.2">
      <c r="A30" s="53">
        <f>IF(P30=0,0,IF(COUNTBLANK(P30)=1,0,COUNTA($P$14:P30)))</f>
        <v>0</v>
      </c>
      <c r="B30" s="24">
        <f>IF($C$4="Attiecināmās izmaksas",IF('6a+c+n'!$Q30="A",'6a+c+n'!B30,0),0)</f>
        <v>0</v>
      </c>
      <c r="C30" s="24">
        <f>IF($C$4="Attiecināmās izmaksas",IF('6a+c+n'!$Q30="A",'6a+c+n'!C30,0),0)</f>
        <v>0</v>
      </c>
      <c r="D30" s="24">
        <f>IF($C$4="Attiecināmās izmaksas",IF('6a+c+n'!$Q30="A",'6a+c+n'!D30,0),0)</f>
        <v>0</v>
      </c>
      <c r="E30" s="47"/>
      <c r="F30" s="68"/>
      <c r="G30" s="121"/>
      <c r="H30" s="121">
        <f>IF($C$4="Attiecināmās izmaksas",IF('6a+c+n'!$Q30="A",'6a+c+n'!H30,0),0)</f>
        <v>0</v>
      </c>
      <c r="I30" s="121"/>
      <c r="J30" s="121"/>
      <c r="K30" s="122">
        <f>IF($C$4="Attiecināmās izmaksas",IF('6a+c+n'!$Q30="A",'6a+c+n'!K30,0),0)</f>
        <v>0</v>
      </c>
      <c r="L30" s="68">
        <f>IF($C$4="Attiecināmās izmaksas",IF('6a+c+n'!$Q30="A",'6a+c+n'!L30,0),0)</f>
        <v>0</v>
      </c>
      <c r="M30" s="121">
        <f>IF($C$4="Attiecināmās izmaksas",IF('6a+c+n'!$Q30="A",'6a+c+n'!M30,0),0)</f>
        <v>0</v>
      </c>
      <c r="N30" s="121">
        <f>IF($C$4="Attiecināmās izmaksas",IF('6a+c+n'!$Q30="A",'6a+c+n'!N30,0),0)</f>
        <v>0</v>
      </c>
      <c r="O30" s="121">
        <f>IF($C$4="Attiecināmās izmaksas",IF('6a+c+n'!$Q30="A",'6a+c+n'!O30,0),0)</f>
        <v>0</v>
      </c>
      <c r="P30" s="122">
        <f>IF($C$4="Attiecināmās izmaksas",IF('6a+c+n'!$Q30="A",'6a+c+n'!P30,0),0)</f>
        <v>0</v>
      </c>
    </row>
    <row r="31" spans="1:16" x14ac:dyDescent="0.2">
      <c r="A31" s="53">
        <f>IF(P31=0,0,IF(COUNTBLANK(P31)=1,0,COUNTA($P$14:P31)))</f>
        <v>0</v>
      </c>
      <c r="B31" s="24">
        <f>IF($C$4="Attiecināmās izmaksas",IF('6a+c+n'!$Q31="A",'6a+c+n'!B31,0),0)</f>
        <v>0</v>
      </c>
      <c r="C31" s="24">
        <f>IF($C$4="Attiecināmās izmaksas",IF('6a+c+n'!$Q31="A",'6a+c+n'!C31,0),0)</f>
        <v>0</v>
      </c>
      <c r="D31" s="24">
        <f>IF($C$4="Attiecināmās izmaksas",IF('6a+c+n'!$Q31="A",'6a+c+n'!D31,0),0)</f>
        <v>0</v>
      </c>
      <c r="E31" s="47"/>
      <c r="F31" s="68"/>
      <c r="G31" s="121"/>
      <c r="H31" s="121">
        <f>IF($C$4="Attiecināmās izmaksas",IF('6a+c+n'!$Q31="A",'6a+c+n'!H31,0),0)</f>
        <v>0</v>
      </c>
      <c r="I31" s="121"/>
      <c r="J31" s="121"/>
      <c r="K31" s="122">
        <f>IF($C$4="Attiecināmās izmaksas",IF('6a+c+n'!$Q31="A",'6a+c+n'!K31,0),0)</f>
        <v>0</v>
      </c>
      <c r="L31" s="68">
        <f>IF($C$4="Attiecināmās izmaksas",IF('6a+c+n'!$Q31="A",'6a+c+n'!L31,0),0)</f>
        <v>0</v>
      </c>
      <c r="M31" s="121">
        <f>IF($C$4="Attiecināmās izmaksas",IF('6a+c+n'!$Q31="A",'6a+c+n'!M31,0),0)</f>
        <v>0</v>
      </c>
      <c r="N31" s="121">
        <f>IF($C$4="Attiecināmās izmaksas",IF('6a+c+n'!$Q31="A",'6a+c+n'!N31,0),0)</f>
        <v>0</v>
      </c>
      <c r="O31" s="121">
        <f>IF($C$4="Attiecināmās izmaksas",IF('6a+c+n'!$Q31="A",'6a+c+n'!O31,0),0)</f>
        <v>0</v>
      </c>
      <c r="P31" s="122">
        <f>IF($C$4="Attiecināmās izmaksas",IF('6a+c+n'!$Q31="A",'6a+c+n'!P31,0),0)</f>
        <v>0</v>
      </c>
    </row>
    <row r="32" spans="1:16" x14ac:dyDescent="0.2">
      <c r="A32" s="53">
        <f>IF(P32=0,0,IF(COUNTBLANK(P32)=1,0,COUNTA($P$14:P32)))</f>
        <v>0</v>
      </c>
      <c r="B32" s="24">
        <f>IF($C$4="Attiecināmās izmaksas",IF('6a+c+n'!$Q32="A",'6a+c+n'!B32,0),0)</f>
        <v>0</v>
      </c>
      <c r="C32" s="24">
        <f>IF($C$4="Attiecināmās izmaksas",IF('6a+c+n'!$Q32="A",'6a+c+n'!C32,0),0)</f>
        <v>0</v>
      </c>
      <c r="D32" s="24">
        <f>IF($C$4="Attiecināmās izmaksas",IF('6a+c+n'!$Q32="A",'6a+c+n'!D32,0),0)</f>
        <v>0</v>
      </c>
      <c r="E32" s="47"/>
      <c r="F32" s="68"/>
      <c r="G32" s="121"/>
      <c r="H32" s="121">
        <f>IF($C$4="Attiecināmās izmaksas",IF('6a+c+n'!$Q32="A",'6a+c+n'!H32,0),0)</f>
        <v>0</v>
      </c>
      <c r="I32" s="121"/>
      <c r="J32" s="121"/>
      <c r="K32" s="122">
        <f>IF($C$4="Attiecināmās izmaksas",IF('6a+c+n'!$Q32="A",'6a+c+n'!K32,0),0)</f>
        <v>0</v>
      </c>
      <c r="L32" s="68">
        <f>IF($C$4="Attiecināmās izmaksas",IF('6a+c+n'!$Q32="A",'6a+c+n'!L32,0),0)</f>
        <v>0</v>
      </c>
      <c r="M32" s="121">
        <f>IF($C$4="Attiecināmās izmaksas",IF('6a+c+n'!$Q32="A",'6a+c+n'!M32,0),0)</f>
        <v>0</v>
      </c>
      <c r="N32" s="121">
        <f>IF($C$4="Attiecināmās izmaksas",IF('6a+c+n'!$Q32="A",'6a+c+n'!N32,0),0)</f>
        <v>0</v>
      </c>
      <c r="O32" s="121">
        <f>IF($C$4="Attiecināmās izmaksas",IF('6a+c+n'!$Q32="A",'6a+c+n'!O32,0),0)</f>
        <v>0</v>
      </c>
      <c r="P32" s="122">
        <f>IF($C$4="Attiecināmās izmaksas",IF('6a+c+n'!$Q32="A",'6a+c+n'!P32,0),0)</f>
        <v>0</v>
      </c>
    </row>
    <row r="33" spans="1:16" x14ac:dyDescent="0.2">
      <c r="A33" s="53">
        <f>IF(P33=0,0,IF(COUNTBLANK(P33)=1,0,COUNTA($P$14:P33)))</f>
        <v>0</v>
      </c>
      <c r="B33" s="24">
        <f>IF($C$4="Attiecināmās izmaksas",IF('6a+c+n'!$Q33="A",'6a+c+n'!B33,0),0)</f>
        <v>0</v>
      </c>
      <c r="C33" s="24">
        <f>IF($C$4="Attiecināmās izmaksas",IF('6a+c+n'!$Q33="A",'6a+c+n'!C33,0),0)</f>
        <v>0</v>
      </c>
      <c r="D33" s="24">
        <f>IF($C$4="Attiecināmās izmaksas",IF('6a+c+n'!$Q33="A",'6a+c+n'!D33,0),0)</f>
        <v>0</v>
      </c>
      <c r="E33" s="47"/>
      <c r="F33" s="68"/>
      <c r="G33" s="121"/>
      <c r="H33" s="121">
        <f>IF($C$4="Attiecināmās izmaksas",IF('6a+c+n'!$Q33="A",'6a+c+n'!H33,0),0)</f>
        <v>0</v>
      </c>
      <c r="I33" s="121"/>
      <c r="J33" s="121"/>
      <c r="K33" s="122">
        <f>IF($C$4="Attiecināmās izmaksas",IF('6a+c+n'!$Q33="A",'6a+c+n'!K33,0),0)</f>
        <v>0</v>
      </c>
      <c r="L33" s="68">
        <f>IF($C$4="Attiecināmās izmaksas",IF('6a+c+n'!$Q33="A",'6a+c+n'!L33,0),0)</f>
        <v>0</v>
      </c>
      <c r="M33" s="121">
        <f>IF($C$4="Attiecināmās izmaksas",IF('6a+c+n'!$Q33="A",'6a+c+n'!M33,0),0)</f>
        <v>0</v>
      </c>
      <c r="N33" s="121">
        <f>IF($C$4="Attiecināmās izmaksas",IF('6a+c+n'!$Q33="A",'6a+c+n'!N33,0),0)</f>
        <v>0</v>
      </c>
      <c r="O33" s="121">
        <f>IF($C$4="Attiecināmās izmaksas",IF('6a+c+n'!$Q33="A",'6a+c+n'!O33,0),0)</f>
        <v>0</v>
      </c>
      <c r="P33" s="122">
        <f>IF($C$4="Attiecināmās izmaksas",IF('6a+c+n'!$Q33="A",'6a+c+n'!P33,0),0)</f>
        <v>0</v>
      </c>
    </row>
    <row r="34" spans="1:16" x14ac:dyDescent="0.2">
      <c r="A34" s="53">
        <f>IF(P34=0,0,IF(COUNTBLANK(P34)=1,0,COUNTA($P$14:P34)))</f>
        <v>0</v>
      </c>
      <c r="B34" s="24">
        <f>IF($C$4="Attiecināmās izmaksas",IF('6a+c+n'!$Q34="A",'6a+c+n'!B34,0),0)</f>
        <v>0</v>
      </c>
      <c r="C34" s="24">
        <f>IF($C$4="Attiecināmās izmaksas",IF('6a+c+n'!$Q34="A",'6a+c+n'!C34,0),0)</f>
        <v>0</v>
      </c>
      <c r="D34" s="24">
        <f>IF($C$4="Attiecināmās izmaksas",IF('6a+c+n'!$Q34="A",'6a+c+n'!D34,0),0)</f>
        <v>0</v>
      </c>
      <c r="E34" s="47"/>
      <c r="F34" s="68"/>
      <c r="G34" s="121"/>
      <c r="H34" s="121">
        <f>IF($C$4="Attiecināmās izmaksas",IF('6a+c+n'!$Q34="A",'6a+c+n'!H34,0),0)</f>
        <v>0</v>
      </c>
      <c r="I34" s="121"/>
      <c r="J34" s="121"/>
      <c r="K34" s="122">
        <f>IF($C$4="Attiecināmās izmaksas",IF('6a+c+n'!$Q34="A",'6a+c+n'!K34,0),0)</f>
        <v>0</v>
      </c>
      <c r="L34" s="68">
        <f>IF($C$4="Attiecināmās izmaksas",IF('6a+c+n'!$Q34="A",'6a+c+n'!L34,0),0)</f>
        <v>0</v>
      </c>
      <c r="M34" s="121">
        <f>IF($C$4="Attiecināmās izmaksas",IF('6a+c+n'!$Q34="A",'6a+c+n'!M34,0),0)</f>
        <v>0</v>
      </c>
      <c r="N34" s="121">
        <f>IF($C$4="Attiecināmās izmaksas",IF('6a+c+n'!$Q34="A",'6a+c+n'!N34,0),0)</f>
        <v>0</v>
      </c>
      <c r="O34" s="121">
        <f>IF($C$4="Attiecināmās izmaksas",IF('6a+c+n'!$Q34="A",'6a+c+n'!O34,0),0)</f>
        <v>0</v>
      </c>
      <c r="P34" s="122">
        <f>IF($C$4="Attiecināmās izmaksas",IF('6a+c+n'!$Q34="A",'6a+c+n'!P34,0),0)</f>
        <v>0</v>
      </c>
    </row>
    <row r="35" spans="1:16" x14ac:dyDescent="0.2">
      <c r="A35" s="53">
        <f>IF(P35=0,0,IF(COUNTBLANK(P35)=1,0,COUNTA($P$14:P35)))</f>
        <v>0</v>
      </c>
      <c r="B35" s="24">
        <f>IF($C$4="Attiecināmās izmaksas",IF('6a+c+n'!$Q35="A",'6a+c+n'!B35,0),0)</f>
        <v>0</v>
      </c>
      <c r="C35" s="24">
        <f>IF($C$4="Attiecināmās izmaksas",IF('6a+c+n'!$Q35="A",'6a+c+n'!C35,0),0)</f>
        <v>0</v>
      </c>
      <c r="D35" s="24">
        <f>IF($C$4="Attiecināmās izmaksas",IF('6a+c+n'!$Q35="A",'6a+c+n'!D35,0),0)</f>
        <v>0</v>
      </c>
      <c r="E35" s="47"/>
      <c r="F35" s="68"/>
      <c r="G35" s="121"/>
      <c r="H35" s="121">
        <f>IF($C$4="Attiecināmās izmaksas",IF('6a+c+n'!$Q35="A",'6a+c+n'!H35,0),0)</f>
        <v>0</v>
      </c>
      <c r="I35" s="121"/>
      <c r="J35" s="121"/>
      <c r="K35" s="122">
        <f>IF($C$4="Attiecināmās izmaksas",IF('6a+c+n'!$Q35="A",'6a+c+n'!K35,0),0)</f>
        <v>0</v>
      </c>
      <c r="L35" s="68">
        <f>IF($C$4="Attiecināmās izmaksas",IF('6a+c+n'!$Q35="A",'6a+c+n'!L35,0),0)</f>
        <v>0</v>
      </c>
      <c r="M35" s="121">
        <f>IF($C$4="Attiecināmās izmaksas",IF('6a+c+n'!$Q35="A",'6a+c+n'!M35,0),0)</f>
        <v>0</v>
      </c>
      <c r="N35" s="121">
        <f>IF($C$4="Attiecināmās izmaksas",IF('6a+c+n'!$Q35="A",'6a+c+n'!N35,0),0)</f>
        <v>0</v>
      </c>
      <c r="O35" s="121">
        <f>IF($C$4="Attiecināmās izmaksas",IF('6a+c+n'!$Q35="A",'6a+c+n'!O35,0),0)</f>
        <v>0</v>
      </c>
      <c r="P35" s="122">
        <f>IF($C$4="Attiecināmās izmaksas",IF('6a+c+n'!$Q35="A",'6a+c+n'!P35,0),0)</f>
        <v>0</v>
      </c>
    </row>
    <row r="36" spans="1:16" x14ac:dyDescent="0.2">
      <c r="A36" s="53">
        <f>IF(P36=0,0,IF(COUNTBLANK(P36)=1,0,COUNTA($P$14:P36)))</f>
        <v>0</v>
      </c>
      <c r="B36" s="24">
        <f>IF($C$4="Attiecināmās izmaksas",IF('6a+c+n'!$Q36="A",'6a+c+n'!B36,0),0)</f>
        <v>0</v>
      </c>
      <c r="C36" s="24">
        <f>IF($C$4="Attiecināmās izmaksas",IF('6a+c+n'!$Q36="A",'6a+c+n'!C36,0),0)</f>
        <v>0</v>
      </c>
      <c r="D36" s="24">
        <f>IF($C$4="Attiecināmās izmaksas",IF('6a+c+n'!$Q36="A",'6a+c+n'!D36,0),0)</f>
        <v>0</v>
      </c>
      <c r="E36" s="47"/>
      <c r="F36" s="68"/>
      <c r="G36" s="121"/>
      <c r="H36" s="121">
        <f>IF($C$4="Attiecināmās izmaksas",IF('6a+c+n'!$Q36="A",'6a+c+n'!H36,0),0)</f>
        <v>0</v>
      </c>
      <c r="I36" s="121"/>
      <c r="J36" s="121"/>
      <c r="K36" s="122">
        <f>IF($C$4="Attiecināmās izmaksas",IF('6a+c+n'!$Q36="A",'6a+c+n'!K36,0),0)</f>
        <v>0</v>
      </c>
      <c r="L36" s="68">
        <f>IF($C$4="Attiecināmās izmaksas",IF('6a+c+n'!$Q36="A",'6a+c+n'!L36,0),0)</f>
        <v>0</v>
      </c>
      <c r="M36" s="121">
        <f>IF($C$4="Attiecināmās izmaksas",IF('6a+c+n'!$Q36="A",'6a+c+n'!M36,0),0)</f>
        <v>0</v>
      </c>
      <c r="N36" s="121">
        <f>IF($C$4="Attiecināmās izmaksas",IF('6a+c+n'!$Q36="A",'6a+c+n'!N36,0),0)</f>
        <v>0</v>
      </c>
      <c r="O36" s="121">
        <f>IF($C$4="Attiecināmās izmaksas",IF('6a+c+n'!$Q36="A",'6a+c+n'!O36,0),0)</f>
        <v>0</v>
      </c>
      <c r="P36" s="122">
        <f>IF($C$4="Attiecināmās izmaksas",IF('6a+c+n'!$Q36="A",'6a+c+n'!P36,0),0)</f>
        <v>0</v>
      </c>
    </row>
    <row r="37" spans="1:16" x14ac:dyDescent="0.2">
      <c r="A37" s="53">
        <f>IF(P37=0,0,IF(COUNTBLANK(P37)=1,0,COUNTA($P$14:P37)))</f>
        <v>0</v>
      </c>
      <c r="B37" s="24">
        <f>IF($C$4="Attiecināmās izmaksas",IF('6a+c+n'!$Q37="A",'6a+c+n'!B37,0),0)</f>
        <v>0</v>
      </c>
      <c r="C37" s="24">
        <f>IF($C$4="Attiecināmās izmaksas",IF('6a+c+n'!$Q37="A",'6a+c+n'!C37,0),0)</f>
        <v>0</v>
      </c>
      <c r="D37" s="24">
        <f>IF($C$4="Attiecināmās izmaksas",IF('6a+c+n'!$Q37="A",'6a+c+n'!D37,0),0)</f>
        <v>0</v>
      </c>
      <c r="E37" s="47"/>
      <c r="F37" s="68"/>
      <c r="G37" s="121"/>
      <c r="H37" s="121">
        <f>IF($C$4="Attiecināmās izmaksas",IF('6a+c+n'!$Q37="A",'6a+c+n'!H37,0),0)</f>
        <v>0</v>
      </c>
      <c r="I37" s="121"/>
      <c r="J37" s="121"/>
      <c r="K37" s="122">
        <f>IF($C$4="Attiecināmās izmaksas",IF('6a+c+n'!$Q37="A",'6a+c+n'!K37,0),0)</f>
        <v>0</v>
      </c>
      <c r="L37" s="68">
        <f>IF($C$4="Attiecināmās izmaksas",IF('6a+c+n'!$Q37="A",'6a+c+n'!L37,0),0)</f>
        <v>0</v>
      </c>
      <c r="M37" s="121">
        <f>IF($C$4="Attiecināmās izmaksas",IF('6a+c+n'!$Q37="A",'6a+c+n'!M37,0),0)</f>
        <v>0</v>
      </c>
      <c r="N37" s="121">
        <f>IF($C$4="Attiecināmās izmaksas",IF('6a+c+n'!$Q37="A",'6a+c+n'!N37,0),0)</f>
        <v>0</v>
      </c>
      <c r="O37" s="121">
        <f>IF($C$4="Attiecināmās izmaksas",IF('6a+c+n'!$Q37="A",'6a+c+n'!O37,0),0)</f>
        <v>0</v>
      </c>
      <c r="P37" s="122">
        <f>IF($C$4="Attiecināmās izmaksas",IF('6a+c+n'!$Q37="A",'6a+c+n'!P37,0),0)</f>
        <v>0</v>
      </c>
    </row>
    <row r="38" spans="1:16" x14ac:dyDescent="0.2">
      <c r="A38" s="53">
        <f>IF(P38=0,0,IF(COUNTBLANK(P38)=1,0,COUNTA($P$14:P38)))</f>
        <v>0</v>
      </c>
      <c r="B38" s="24">
        <f>IF($C$4="Attiecināmās izmaksas",IF('6a+c+n'!$Q38="A",'6a+c+n'!B38,0),0)</f>
        <v>0</v>
      </c>
      <c r="C38" s="24">
        <f>IF($C$4="Attiecināmās izmaksas",IF('6a+c+n'!$Q38="A",'6a+c+n'!C38,0),0)</f>
        <v>0</v>
      </c>
      <c r="D38" s="24">
        <f>IF($C$4="Attiecināmās izmaksas",IF('6a+c+n'!$Q38="A",'6a+c+n'!D38,0),0)</f>
        <v>0</v>
      </c>
      <c r="E38" s="47"/>
      <c r="F38" s="68"/>
      <c r="G38" s="121"/>
      <c r="H38" s="121">
        <f>IF($C$4="Attiecināmās izmaksas",IF('6a+c+n'!$Q38="A",'6a+c+n'!H38,0),0)</f>
        <v>0</v>
      </c>
      <c r="I38" s="121"/>
      <c r="J38" s="121"/>
      <c r="K38" s="122">
        <f>IF($C$4="Attiecināmās izmaksas",IF('6a+c+n'!$Q38="A",'6a+c+n'!K38,0),0)</f>
        <v>0</v>
      </c>
      <c r="L38" s="68">
        <f>IF($C$4="Attiecināmās izmaksas",IF('6a+c+n'!$Q38="A",'6a+c+n'!L38,0),0)</f>
        <v>0</v>
      </c>
      <c r="M38" s="121">
        <f>IF($C$4="Attiecināmās izmaksas",IF('6a+c+n'!$Q38="A",'6a+c+n'!M38,0),0)</f>
        <v>0</v>
      </c>
      <c r="N38" s="121">
        <f>IF($C$4="Attiecināmās izmaksas",IF('6a+c+n'!$Q38="A",'6a+c+n'!N38,0),0)</f>
        <v>0</v>
      </c>
      <c r="O38" s="121">
        <f>IF($C$4="Attiecināmās izmaksas",IF('6a+c+n'!$Q38="A",'6a+c+n'!O38,0),0)</f>
        <v>0</v>
      </c>
      <c r="P38" s="122">
        <f>IF($C$4="Attiecināmās izmaksas",IF('6a+c+n'!$Q38="A",'6a+c+n'!P38,0),0)</f>
        <v>0</v>
      </c>
    </row>
    <row r="39" spans="1:16" x14ac:dyDescent="0.2">
      <c r="A39" s="53">
        <f>IF(P39=0,0,IF(COUNTBLANK(P39)=1,0,COUNTA($P$14:P39)))</f>
        <v>0</v>
      </c>
      <c r="B39" s="24">
        <f>IF($C$4="Attiecināmās izmaksas",IF('6a+c+n'!$Q39="A",'6a+c+n'!B39,0),0)</f>
        <v>0</v>
      </c>
      <c r="C39" s="24">
        <f>IF($C$4="Attiecināmās izmaksas",IF('6a+c+n'!$Q39="A",'6a+c+n'!C39,0),0)</f>
        <v>0</v>
      </c>
      <c r="D39" s="24">
        <f>IF($C$4="Attiecināmās izmaksas",IF('6a+c+n'!$Q39="A",'6a+c+n'!D39,0),0)</f>
        <v>0</v>
      </c>
      <c r="E39" s="47"/>
      <c r="F39" s="68"/>
      <c r="G39" s="121"/>
      <c r="H39" s="121">
        <f>IF($C$4="Attiecināmās izmaksas",IF('6a+c+n'!$Q39="A",'6a+c+n'!H39,0),0)</f>
        <v>0</v>
      </c>
      <c r="I39" s="121"/>
      <c r="J39" s="121"/>
      <c r="K39" s="122">
        <f>IF($C$4="Attiecināmās izmaksas",IF('6a+c+n'!$Q39="A",'6a+c+n'!K39,0),0)</f>
        <v>0</v>
      </c>
      <c r="L39" s="68">
        <f>IF($C$4="Attiecināmās izmaksas",IF('6a+c+n'!$Q39="A",'6a+c+n'!L39,0),0)</f>
        <v>0</v>
      </c>
      <c r="M39" s="121">
        <f>IF($C$4="Attiecināmās izmaksas",IF('6a+c+n'!$Q39="A",'6a+c+n'!M39,0),0)</f>
        <v>0</v>
      </c>
      <c r="N39" s="121">
        <f>IF($C$4="Attiecināmās izmaksas",IF('6a+c+n'!$Q39="A",'6a+c+n'!N39,0),0)</f>
        <v>0</v>
      </c>
      <c r="O39" s="121">
        <f>IF($C$4="Attiecināmās izmaksas",IF('6a+c+n'!$Q39="A",'6a+c+n'!O39,0),0)</f>
        <v>0</v>
      </c>
      <c r="P39" s="122">
        <f>IF($C$4="Attiecināmās izmaksas",IF('6a+c+n'!$Q39="A",'6a+c+n'!P39,0),0)</f>
        <v>0</v>
      </c>
    </row>
    <row r="40" spans="1:16" x14ac:dyDescent="0.2">
      <c r="A40" s="53">
        <f>IF(P40=0,0,IF(COUNTBLANK(P40)=1,0,COUNTA($P$14:P40)))</f>
        <v>0</v>
      </c>
      <c r="B40" s="24">
        <f>IF($C$4="Attiecināmās izmaksas",IF('6a+c+n'!$Q40="A",'6a+c+n'!B40,0),0)</f>
        <v>0</v>
      </c>
      <c r="C40" s="24">
        <f>IF($C$4="Attiecināmās izmaksas",IF('6a+c+n'!$Q40="A",'6a+c+n'!C40,0),0)</f>
        <v>0</v>
      </c>
      <c r="D40" s="24">
        <f>IF($C$4="Attiecināmās izmaksas",IF('6a+c+n'!$Q40="A",'6a+c+n'!D40,0),0)</f>
        <v>0</v>
      </c>
      <c r="E40" s="47"/>
      <c r="F40" s="68"/>
      <c r="G40" s="121"/>
      <c r="H40" s="121">
        <f>IF($C$4="Attiecināmās izmaksas",IF('6a+c+n'!$Q40="A",'6a+c+n'!H40,0),0)</f>
        <v>0</v>
      </c>
      <c r="I40" s="121"/>
      <c r="J40" s="121"/>
      <c r="K40" s="122">
        <f>IF($C$4="Attiecināmās izmaksas",IF('6a+c+n'!$Q40="A",'6a+c+n'!K40,0),0)</f>
        <v>0</v>
      </c>
      <c r="L40" s="68">
        <f>IF($C$4="Attiecināmās izmaksas",IF('6a+c+n'!$Q40="A",'6a+c+n'!L40,0),0)</f>
        <v>0</v>
      </c>
      <c r="M40" s="121">
        <f>IF($C$4="Attiecināmās izmaksas",IF('6a+c+n'!$Q40="A",'6a+c+n'!M40,0),0)</f>
        <v>0</v>
      </c>
      <c r="N40" s="121">
        <f>IF($C$4="Attiecināmās izmaksas",IF('6a+c+n'!$Q40="A",'6a+c+n'!N40,0),0)</f>
        <v>0</v>
      </c>
      <c r="O40" s="121">
        <f>IF($C$4="Attiecināmās izmaksas",IF('6a+c+n'!$Q40="A",'6a+c+n'!O40,0),0)</f>
        <v>0</v>
      </c>
      <c r="P40" s="122">
        <f>IF($C$4="Attiecināmās izmaksas",IF('6a+c+n'!$Q40="A",'6a+c+n'!P40,0),0)</f>
        <v>0</v>
      </c>
    </row>
    <row r="41" spans="1:16" x14ac:dyDescent="0.2">
      <c r="A41" s="53">
        <f>IF(P41=0,0,IF(COUNTBLANK(P41)=1,0,COUNTA($P$14:P41)))</f>
        <v>0</v>
      </c>
      <c r="B41" s="24">
        <f>IF($C$4="Attiecināmās izmaksas",IF('6a+c+n'!$Q41="A",'6a+c+n'!B41,0),0)</f>
        <v>0</v>
      </c>
      <c r="C41" s="24">
        <f>IF($C$4="Attiecināmās izmaksas",IF('6a+c+n'!$Q41="A",'6a+c+n'!C41,0),0)</f>
        <v>0</v>
      </c>
      <c r="D41" s="24">
        <f>IF($C$4="Attiecināmās izmaksas",IF('6a+c+n'!$Q41="A",'6a+c+n'!D41,0),0)</f>
        <v>0</v>
      </c>
      <c r="E41" s="47"/>
      <c r="F41" s="68"/>
      <c r="G41" s="121"/>
      <c r="H41" s="121">
        <f>IF($C$4="Attiecināmās izmaksas",IF('6a+c+n'!$Q41="A",'6a+c+n'!H41,0),0)</f>
        <v>0</v>
      </c>
      <c r="I41" s="121"/>
      <c r="J41" s="121"/>
      <c r="K41" s="122">
        <f>IF($C$4="Attiecināmās izmaksas",IF('6a+c+n'!$Q41="A",'6a+c+n'!K41,0),0)</f>
        <v>0</v>
      </c>
      <c r="L41" s="68">
        <f>IF($C$4="Attiecināmās izmaksas",IF('6a+c+n'!$Q41="A",'6a+c+n'!L41,0),0)</f>
        <v>0</v>
      </c>
      <c r="M41" s="121">
        <f>IF($C$4="Attiecināmās izmaksas",IF('6a+c+n'!$Q41="A",'6a+c+n'!M41,0),0)</f>
        <v>0</v>
      </c>
      <c r="N41" s="121">
        <f>IF($C$4="Attiecināmās izmaksas",IF('6a+c+n'!$Q41="A",'6a+c+n'!N41,0),0)</f>
        <v>0</v>
      </c>
      <c r="O41" s="121">
        <f>IF($C$4="Attiecināmās izmaksas",IF('6a+c+n'!$Q41="A",'6a+c+n'!O41,0),0)</f>
        <v>0</v>
      </c>
      <c r="P41" s="122">
        <f>IF($C$4="Attiecināmās izmaksas",IF('6a+c+n'!$Q41="A",'6a+c+n'!P41,0),0)</f>
        <v>0</v>
      </c>
    </row>
    <row r="42" spans="1:16" x14ac:dyDescent="0.2">
      <c r="A42" s="53">
        <f>IF(P42=0,0,IF(COUNTBLANK(P42)=1,0,COUNTA($P$14:P42)))</f>
        <v>0</v>
      </c>
      <c r="B42" s="24">
        <f>IF($C$4="Attiecināmās izmaksas",IF('6a+c+n'!$Q42="A",'6a+c+n'!B42,0),0)</f>
        <v>0</v>
      </c>
      <c r="C42" s="24">
        <f>IF($C$4="Attiecināmās izmaksas",IF('6a+c+n'!$Q42="A",'6a+c+n'!C42,0),0)</f>
        <v>0</v>
      </c>
      <c r="D42" s="24">
        <f>IF($C$4="Attiecināmās izmaksas",IF('6a+c+n'!$Q42="A",'6a+c+n'!D42,0),0)</f>
        <v>0</v>
      </c>
      <c r="E42" s="47"/>
      <c r="F42" s="68"/>
      <c r="G42" s="121"/>
      <c r="H42" s="121">
        <f>IF($C$4="Attiecināmās izmaksas",IF('6a+c+n'!$Q42="A",'6a+c+n'!H42,0),0)</f>
        <v>0</v>
      </c>
      <c r="I42" s="121"/>
      <c r="J42" s="121"/>
      <c r="K42" s="122">
        <f>IF($C$4="Attiecināmās izmaksas",IF('6a+c+n'!$Q42="A",'6a+c+n'!K42,0),0)</f>
        <v>0</v>
      </c>
      <c r="L42" s="68">
        <f>IF($C$4="Attiecināmās izmaksas",IF('6a+c+n'!$Q42="A",'6a+c+n'!L42,0),0)</f>
        <v>0</v>
      </c>
      <c r="M42" s="121">
        <f>IF($C$4="Attiecināmās izmaksas",IF('6a+c+n'!$Q42="A",'6a+c+n'!M42,0),0)</f>
        <v>0</v>
      </c>
      <c r="N42" s="121">
        <f>IF($C$4="Attiecināmās izmaksas",IF('6a+c+n'!$Q42="A",'6a+c+n'!N42,0),0)</f>
        <v>0</v>
      </c>
      <c r="O42" s="121">
        <f>IF($C$4="Attiecināmās izmaksas",IF('6a+c+n'!$Q42="A",'6a+c+n'!O42,0),0)</f>
        <v>0</v>
      </c>
      <c r="P42" s="122">
        <f>IF($C$4="Attiecināmās izmaksas",IF('6a+c+n'!$Q42="A",'6a+c+n'!P42,0),0)</f>
        <v>0</v>
      </c>
    </row>
    <row r="43" spans="1:16" x14ac:dyDescent="0.2">
      <c r="A43" s="53">
        <f>IF(P43=0,0,IF(COUNTBLANK(P43)=1,0,COUNTA($P$14:P43)))</f>
        <v>0</v>
      </c>
      <c r="B43" s="24">
        <f>IF($C$4="Attiecināmās izmaksas",IF('6a+c+n'!$Q43="A",'6a+c+n'!B43,0),0)</f>
        <v>0</v>
      </c>
      <c r="C43" s="24">
        <f>IF($C$4="Attiecināmās izmaksas",IF('6a+c+n'!$Q43="A",'6a+c+n'!C43,0),0)</f>
        <v>0</v>
      </c>
      <c r="D43" s="24">
        <f>IF($C$4="Attiecināmās izmaksas",IF('6a+c+n'!$Q43="A",'6a+c+n'!D43,0),0)</f>
        <v>0</v>
      </c>
      <c r="E43" s="47"/>
      <c r="F43" s="68"/>
      <c r="G43" s="121"/>
      <c r="H43" s="121">
        <f>IF($C$4="Attiecināmās izmaksas",IF('6a+c+n'!$Q43="A",'6a+c+n'!H43,0),0)</f>
        <v>0</v>
      </c>
      <c r="I43" s="121"/>
      <c r="J43" s="121"/>
      <c r="K43" s="122">
        <f>IF($C$4="Attiecināmās izmaksas",IF('6a+c+n'!$Q43="A",'6a+c+n'!K43,0),0)</f>
        <v>0</v>
      </c>
      <c r="L43" s="68">
        <f>IF($C$4="Attiecināmās izmaksas",IF('6a+c+n'!$Q43="A",'6a+c+n'!L43,0),0)</f>
        <v>0</v>
      </c>
      <c r="M43" s="121">
        <f>IF($C$4="Attiecināmās izmaksas",IF('6a+c+n'!$Q43="A",'6a+c+n'!M43,0),0)</f>
        <v>0</v>
      </c>
      <c r="N43" s="121">
        <f>IF($C$4="Attiecināmās izmaksas",IF('6a+c+n'!$Q43="A",'6a+c+n'!N43,0),0)</f>
        <v>0</v>
      </c>
      <c r="O43" s="121">
        <f>IF($C$4="Attiecināmās izmaksas",IF('6a+c+n'!$Q43="A",'6a+c+n'!O43,0),0)</f>
        <v>0</v>
      </c>
      <c r="P43" s="122">
        <f>IF($C$4="Attiecināmās izmaksas",IF('6a+c+n'!$Q43="A",'6a+c+n'!P43,0),0)</f>
        <v>0</v>
      </c>
    </row>
    <row r="44" spans="1:16" x14ac:dyDescent="0.2">
      <c r="A44" s="53">
        <f>IF(P44=0,0,IF(COUNTBLANK(P44)=1,0,COUNTA($P$14:P44)))</f>
        <v>0</v>
      </c>
      <c r="B44" s="24">
        <f>IF($C$4="Attiecināmās izmaksas",IF('6a+c+n'!$Q44="A",'6a+c+n'!B44,0),0)</f>
        <v>0</v>
      </c>
      <c r="C44" s="24">
        <f>IF($C$4="Attiecināmās izmaksas",IF('6a+c+n'!$Q44="A",'6a+c+n'!C44,0),0)</f>
        <v>0</v>
      </c>
      <c r="D44" s="24">
        <f>IF($C$4="Attiecināmās izmaksas",IF('6a+c+n'!$Q44="A",'6a+c+n'!D44,0),0)</f>
        <v>0</v>
      </c>
      <c r="E44" s="47"/>
      <c r="F44" s="68"/>
      <c r="G44" s="121"/>
      <c r="H44" s="121">
        <f>IF($C$4="Attiecināmās izmaksas",IF('6a+c+n'!$Q44="A",'6a+c+n'!H44,0),0)</f>
        <v>0</v>
      </c>
      <c r="I44" s="121"/>
      <c r="J44" s="121"/>
      <c r="K44" s="122">
        <f>IF($C$4="Attiecināmās izmaksas",IF('6a+c+n'!$Q44="A",'6a+c+n'!K44,0),0)</f>
        <v>0</v>
      </c>
      <c r="L44" s="68">
        <f>IF($C$4="Attiecināmās izmaksas",IF('6a+c+n'!$Q44="A",'6a+c+n'!L44,0),0)</f>
        <v>0</v>
      </c>
      <c r="M44" s="121">
        <f>IF($C$4="Attiecināmās izmaksas",IF('6a+c+n'!$Q44="A",'6a+c+n'!M44,0),0)</f>
        <v>0</v>
      </c>
      <c r="N44" s="121">
        <f>IF($C$4="Attiecināmās izmaksas",IF('6a+c+n'!$Q44="A",'6a+c+n'!N44,0),0)</f>
        <v>0</v>
      </c>
      <c r="O44" s="121">
        <f>IF($C$4="Attiecināmās izmaksas",IF('6a+c+n'!$Q44="A",'6a+c+n'!O44,0),0)</f>
        <v>0</v>
      </c>
      <c r="P44" s="122">
        <f>IF($C$4="Attiecināmās izmaksas",IF('6a+c+n'!$Q44="A",'6a+c+n'!P44,0),0)</f>
        <v>0</v>
      </c>
    </row>
    <row r="45" spans="1:16" ht="12" customHeight="1" thickBot="1" x14ac:dyDescent="0.25">
      <c r="A45" s="320" t="s">
        <v>62</v>
      </c>
      <c r="B45" s="321"/>
      <c r="C45" s="321"/>
      <c r="D45" s="321"/>
      <c r="E45" s="321"/>
      <c r="F45" s="321"/>
      <c r="G45" s="321"/>
      <c r="H45" s="321"/>
      <c r="I45" s="321"/>
      <c r="J45" s="321"/>
      <c r="K45" s="322"/>
      <c r="L45" s="132">
        <f>SUM(L14:L44)</f>
        <v>0</v>
      </c>
      <c r="M45" s="133">
        <f>SUM(M14:M44)</f>
        <v>0</v>
      </c>
      <c r="N45" s="133">
        <f>SUM(N14:N44)</f>
        <v>0</v>
      </c>
      <c r="O45" s="133">
        <f>SUM(O14:O44)</f>
        <v>0</v>
      </c>
      <c r="P45" s="134">
        <f>SUM(P14:P44)</f>
        <v>0</v>
      </c>
    </row>
    <row r="46" spans="1:16" x14ac:dyDescent="0.2">
      <c r="A46" s="16"/>
      <c r="B46" s="16"/>
      <c r="C46" s="16"/>
      <c r="D46" s="16"/>
      <c r="E46" s="16"/>
      <c r="F46" s="16"/>
      <c r="G46" s="16"/>
      <c r="H46" s="1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1" t="s">
        <v>14</v>
      </c>
      <c r="B48" s="16"/>
      <c r="C48" s="323" t="str">
        <f>'Kops n'!C35:H35</f>
        <v>Gundega Ābelīte 03.06.2024</v>
      </c>
      <c r="D48" s="323"/>
      <c r="E48" s="323"/>
      <c r="F48" s="323"/>
      <c r="G48" s="323"/>
      <c r="H48" s="323"/>
      <c r="I48" s="16"/>
      <c r="J48" s="16"/>
      <c r="K48" s="16"/>
      <c r="L48" s="16"/>
      <c r="M48" s="16"/>
      <c r="N48" s="16"/>
      <c r="O48" s="16"/>
      <c r="P48" s="16"/>
    </row>
    <row r="49" spans="1:16" x14ac:dyDescent="0.2">
      <c r="A49" s="16"/>
      <c r="B49" s="16"/>
      <c r="C49" s="249" t="s">
        <v>15</v>
      </c>
      <c r="D49" s="249"/>
      <c r="E49" s="249"/>
      <c r="F49" s="249"/>
      <c r="G49" s="249"/>
      <c r="H49" s="249"/>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row r="51" spans="1:16" x14ac:dyDescent="0.2">
      <c r="A51" s="268" t="str">
        <f>'Kops n'!A38:D38</f>
        <v>Tāme sastādīta 2024. gada 3. jūnijā</v>
      </c>
      <c r="B51" s="269"/>
      <c r="C51" s="269"/>
      <c r="D51" s="269"/>
      <c r="E51" s="16"/>
      <c r="F51" s="16"/>
      <c r="G51" s="16"/>
      <c r="H51" s="16"/>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row r="53" spans="1:16" x14ac:dyDescent="0.2">
      <c r="A53" s="1" t="s">
        <v>41</v>
      </c>
      <c r="B53" s="16"/>
      <c r="C53" s="323" t="str">
        <f>'Kops n'!C40:H40</f>
        <v>Gundega Ābelīte 03.06.2024</v>
      </c>
      <c r="D53" s="323"/>
      <c r="E53" s="323"/>
      <c r="F53" s="323"/>
      <c r="G53" s="323"/>
      <c r="H53" s="323"/>
      <c r="I53" s="16"/>
      <c r="J53" s="16"/>
      <c r="K53" s="16"/>
      <c r="L53" s="16"/>
      <c r="M53" s="16"/>
      <c r="N53" s="16"/>
      <c r="O53" s="16"/>
      <c r="P53" s="16"/>
    </row>
    <row r="54" spans="1:16" x14ac:dyDescent="0.2">
      <c r="A54" s="16"/>
      <c r="B54" s="16"/>
      <c r="C54" s="249" t="s">
        <v>15</v>
      </c>
      <c r="D54" s="249"/>
      <c r="E54" s="249"/>
      <c r="F54" s="249"/>
      <c r="G54" s="249"/>
      <c r="H54" s="249"/>
      <c r="I54" s="16"/>
      <c r="J54" s="16"/>
      <c r="K54" s="16"/>
      <c r="L54" s="16"/>
      <c r="M54" s="16"/>
      <c r="N54" s="16"/>
      <c r="O54" s="16"/>
      <c r="P54" s="16"/>
    </row>
    <row r="55" spans="1:16" x14ac:dyDescent="0.2">
      <c r="A55" s="16"/>
      <c r="B55" s="16"/>
      <c r="C55" s="16"/>
      <c r="D55" s="16"/>
      <c r="E55" s="16"/>
      <c r="F55" s="16"/>
      <c r="G55" s="16"/>
      <c r="H55" s="16"/>
      <c r="I55" s="16"/>
      <c r="J55" s="16"/>
      <c r="K55" s="16"/>
      <c r="L55" s="16"/>
      <c r="M55" s="16"/>
      <c r="N55" s="16"/>
      <c r="O55" s="16"/>
      <c r="P55" s="16"/>
    </row>
    <row r="56" spans="1:16" x14ac:dyDescent="0.2">
      <c r="A56" s="80" t="s">
        <v>16</v>
      </c>
      <c r="B56" s="43"/>
      <c r="C56" s="87" t="str">
        <f>'Kops n'!C43</f>
        <v>1-00180</v>
      </c>
      <c r="D56" s="43"/>
      <c r="E56" s="16"/>
      <c r="F56" s="16"/>
      <c r="G56" s="16"/>
      <c r="H56" s="16"/>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sheetData>
  <mergeCells count="23">
    <mergeCell ref="C2:I2"/>
    <mergeCell ref="C3:I3"/>
    <mergeCell ref="C4:I4"/>
    <mergeCell ref="D5:L5"/>
    <mergeCell ref="D6:L6"/>
    <mergeCell ref="D8:L8"/>
    <mergeCell ref="A9:F9"/>
    <mergeCell ref="J9:M9"/>
    <mergeCell ref="N9:O9"/>
    <mergeCell ref="D7:L7"/>
    <mergeCell ref="C54:H54"/>
    <mergeCell ref="L12:P12"/>
    <mergeCell ref="A45:K45"/>
    <mergeCell ref="C48:H48"/>
    <mergeCell ref="C49:H49"/>
    <mergeCell ref="A51:D51"/>
    <mergeCell ref="C53:H53"/>
    <mergeCell ref="A12:A13"/>
    <mergeCell ref="B12:B13"/>
    <mergeCell ref="C12:C13"/>
    <mergeCell ref="D12:D13"/>
    <mergeCell ref="E12:E13"/>
    <mergeCell ref="F12:K12"/>
  </mergeCells>
  <conditionalFormatting sqref="A45:K45">
    <cfRule type="containsText" dxfId="142" priority="3" operator="containsText" text="Tiešās izmaksas kopā, t. sk. darba devēja sociālais nodoklis __.__% ">
      <formula>NOT(ISERROR(SEARCH("Tiešās izmaksas kopā, t. sk. darba devēja sociālais nodoklis __.__% ",A45)))</formula>
    </cfRule>
  </conditionalFormatting>
  <conditionalFormatting sqref="A14:P44">
    <cfRule type="cellIs" dxfId="141" priority="1" operator="equal">
      <formula>0</formula>
    </cfRule>
  </conditionalFormatting>
  <conditionalFormatting sqref="C2:I2 D5:L8 N9:O9 L45:P45 C48:H48 C53:H53 C56">
    <cfRule type="cellIs" dxfId="140" priority="2"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topLeftCell="A14" workbookViewId="0">
      <selection activeCell="I35" sqref="I3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'6a+c+n'!D1</f>
        <v>6</v>
      </c>
      <c r="E1" s="22"/>
      <c r="F1" s="22"/>
      <c r="G1" s="22"/>
      <c r="H1" s="22"/>
      <c r="I1" s="22"/>
      <c r="J1" s="22"/>
      <c r="N1" s="26"/>
      <c r="O1" s="27"/>
      <c r="P1" s="28"/>
    </row>
    <row r="2" spans="1:16" x14ac:dyDescent="0.2">
      <c r="A2" s="29"/>
      <c r="B2" s="29"/>
      <c r="C2" s="335" t="str">
        <f>'6a+c+n'!C2:I2</f>
        <v>Jumta darbi</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'6a+c+n'!A9</f>
        <v>Tāme sastādīta  2024. gada tirgus cenās, pamatojoties uz AR daļas rasējumiem</v>
      </c>
      <c r="B9" s="332"/>
      <c r="C9" s="332"/>
      <c r="D9" s="332"/>
      <c r="E9" s="332"/>
      <c r="F9" s="332"/>
      <c r="G9" s="31"/>
      <c r="H9" s="31"/>
      <c r="I9" s="31"/>
      <c r="J9" s="333" t="s">
        <v>45</v>
      </c>
      <c r="K9" s="333"/>
      <c r="L9" s="333"/>
      <c r="M9" s="333"/>
      <c r="N9" s="334">
        <f>P45</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izmaksas",IF('6a+c+n'!$Q14="C",'6a+c+n'!B14,0))</f>
        <v>0</v>
      </c>
      <c r="C14" s="23">
        <f>IF($C$4="citu pasākumu izmaksas",IF('6a+c+n'!$Q14="C",'6a+c+n'!C14,0))</f>
        <v>0</v>
      </c>
      <c r="D14" s="23">
        <f>IF($C$4="citu pasākumu izmaksas",IF('6a+c+n'!$Q14="C",'6a+c+n'!D14,0))</f>
        <v>0</v>
      </c>
      <c r="E14" s="46"/>
      <c r="F14" s="66"/>
      <c r="G14" s="119"/>
      <c r="H14" s="119">
        <f>IF($C$4="citu pasākumu izmaksas",IF('6a+c+n'!$Q14="C",'6a+c+n'!H14,0))</f>
        <v>0</v>
      </c>
      <c r="I14" s="119"/>
      <c r="J14" s="119"/>
      <c r="K14" s="120">
        <f>IF($C$4="citu pasākumu izmaksas",IF('6a+c+n'!$Q14="C",'6a+c+n'!K14,0))</f>
        <v>0</v>
      </c>
      <c r="L14" s="83">
        <f>IF($C$4="citu pasākumu izmaksas",IF('6a+c+n'!$Q14="C",'6a+c+n'!L14,0))</f>
        <v>0</v>
      </c>
      <c r="M14" s="119">
        <f>IF($C$4="citu pasākumu izmaksas",IF('6a+c+n'!$Q14="C",'6a+c+n'!M14,0))</f>
        <v>0</v>
      </c>
      <c r="N14" s="119">
        <f>IF($C$4="citu pasākumu izmaksas",IF('6a+c+n'!$Q14="C",'6a+c+n'!N14,0))</f>
        <v>0</v>
      </c>
      <c r="O14" s="119">
        <f>IF($C$4="citu pasākumu izmaksas",IF('6a+c+n'!$Q14="C",'6a+c+n'!O14,0))</f>
        <v>0</v>
      </c>
      <c r="P14" s="120">
        <f>IF($C$4="citu pasākumu izmaksas",IF('6a+c+n'!$Q14="C",'6a+c+n'!P14,0))</f>
        <v>0</v>
      </c>
    </row>
    <row r="15" spans="1:16" ht="20.399999999999999" x14ac:dyDescent="0.2">
      <c r="A15" s="53">
        <f>IF(P15=0,0,IF(COUNTBLANK(P15)=1,0,COUNTA($P$14:P15)))</f>
        <v>0</v>
      </c>
      <c r="B15" s="24" t="str">
        <f>IF($C$4="citu pasākumu izmaksas",IF('6a+c+n'!$Q15="C",'6a+c+n'!B15,0))</f>
        <v>09-00000</v>
      </c>
      <c r="C15" s="24" t="str">
        <f>IF($C$4="citu pasākumu izmaksas",IF('6a+c+n'!$Q15="C",'6a+c+n'!C15,0))</f>
        <v>Koka šķērslata 25x100, t.sk. stiprinājumi</v>
      </c>
      <c r="D15" s="24" t="str">
        <f>IF($C$4="citu pasākumu izmaksas",IF('6a+c+n'!$Q15="C",'6a+c+n'!D15,0))</f>
        <v>m2</v>
      </c>
      <c r="E15" s="47"/>
      <c r="F15" s="68"/>
      <c r="G15" s="121"/>
      <c r="H15" s="121">
        <f>IF($C$4="citu pasākumu izmaksas",IF('6a+c+n'!$Q15="C",'6a+c+n'!H15,0))</f>
        <v>0</v>
      </c>
      <c r="I15" s="121"/>
      <c r="J15" s="121"/>
      <c r="K15" s="122">
        <f>IF($C$4="citu pasākumu izmaksas",IF('6a+c+n'!$Q15="C",'6a+c+n'!K15,0))</f>
        <v>0</v>
      </c>
      <c r="L15" s="84">
        <f>IF($C$4="citu pasākumu izmaksas",IF('6a+c+n'!$Q15="C",'6a+c+n'!L15,0))</f>
        <v>0</v>
      </c>
      <c r="M15" s="121">
        <f>IF($C$4="citu pasākumu izmaksas",IF('6a+c+n'!$Q15="C",'6a+c+n'!M15,0))</f>
        <v>0</v>
      </c>
      <c r="N15" s="121">
        <f>IF($C$4="citu pasākumu izmaksas",IF('6a+c+n'!$Q15="C",'6a+c+n'!N15,0))</f>
        <v>0</v>
      </c>
      <c r="O15" s="121">
        <f>IF($C$4="citu pasākumu izmaksas",IF('6a+c+n'!$Q15="C",'6a+c+n'!O15,0))</f>
        <v>0</v>
      </c>
      <c r="P15" s="122">
        <f>IF($C$4="citu pasākumu izmaksas",IF('6a+c+n'!$Q15="C",'6a+c+n'!P15,0))</f>
        <v>0</v>
      </c>
    </row>
    <row r="16" spans="1:16" ht="20.399999999999999" x14ac:dyDescent="0.2">
      <c r="A16" s="53">
        <f>IF(P16=0,0,IF(COUNTBLANK(P16)=1,0,COUNTA($P$14:P16)))</f>
        <v>0</v>
      </c>
      <c r="B16" s="24" t="str">
        <f>IF($C$4="citu pasākumu izmaksas",IF('6a+c+n'!$Q16="C",'6a+c+n'!B16,0))</f>
        <v>09-00000</v>
      </c>
      <c r="C16" s="24" t="str">
        <f>IF($C$4="citu pasākumu izmaksas",IF('6a+c+n'!$Q16="C",'6a+c+n'!C16,0))</f>
        <v>Retināts dēļu klājs vēja kastei 25x100 t.sk. Stiprinājumi</v>
      </c>
      <c r="D16" s="24" t="str">
        <f>IF($C$4="citu pasākumu izmaksas",IF('6a+c+n'!$Q16="C",'6a+c+n'!D16,0))</f>
        <v>m2</v>
      </c>
      <c r="E16" s="47"/>
      <c r="F16" s="68"/>
      <c r="G16" s="121"/>
      <c r="H16" s="121">
        <f>IF($C$4="citu pasākumu izmaksas",IF('6a+c+n'!$Q16="C",'6a+c+n'!H16,0))</f>
        <v>0</v>
      </c>
      <c r="I16" s="121"/>
      <c r="J16" s="121"/>
      <c r="K16" s="122">
        <f>IF($C$4="citu pasākumu izmaksas",IF('6a+c+n'!$Q16="C",'6a+c+n'!K16,0))</f>
        <v>0</v>
      </c>
      <c r="L16" s="84">
        <f>IF($C$4="citu pasākumu izmaksas",IF('6a+c+n'!$Q16="C",'6a+c+n'!L16,0))</f>
        <v>0</v>
      </c>
      <c r="M16" s="121">
        <f>IF($C$4="citu pasākumu izmaksas",IF('6a+c+n'!$Q16="C",'6a+c+n'!M16,0))</f>
        <v>0</v>
      </c>
      <c r="N16" s="121">
        <f>IF($C$4="citu pasākumu izmaksas",IF('6a+c+n'!$Q16="C",'6a+c+n'!N16,0))</f>
        <v>0</v>
      </c>
      <c r="O16" s="121">
        <f>IF($C$4="citu pasākumu izmaksas",IF('6a+c+n'!$Q16="C",'6a+c+n'!O16,0))</f>
        <v>0</v>
      </c>
      <c r="P16" s="122">
        <f>IF($C$4="citu pasākumu izmaksas",IF('6a+c+n'!$Q16="C",'6a+c+n'!P16,0))</f>
        <v>0</v>
      </c>
    </row>
    <row r="17" spans="1:16" ht="20.399999999999999" x14ac:dyDescent="0.2">
      <c r="A17" s="53">
        <f>IF(P17=0,0,IF(COUNTBLANK(P17)=1,0,COUNTA($P$14:P17)))</f>
        <v>0</v>
      </c>
      <c r="B17" s="24" t="str">
        <f>IF($C$4="citu pasākumu izmaksas",IF('6a+c+n'!$Q17="C",'6a+c+n'!B17,0))</f>
        <v>09-00000</v>
      </c>
      <c r="C17" s="24" t="str">
        <f>IF($C$4="citu pasākumu izmaksas",IF('6a+c+n'!$Q17="C",'6a+c+n'!C17,0))</f>
        <v>Impregnēta koka brusa spāres pagarinājumam</v>
      </c>
      <c r="D17" s="24" t="str">
        <f>IF($C$4="citu pasākumu izmaksas",IF('6a+c+n'!$Q17="C",'6a+c+n'!D17,0))</f>
        <v>tm</v>
      </c>
      <c r="E17" s="47"/>
      <c r="F17" s="68"/>
      <c r="G17" s="121"/>
      <c r="H17" s="121">
        <f>IF($C$4="citu pasākumu izmaksas",IF('6a+c+n'!$Q17="C",'6a+c+n'!H17,0))</f>
        <v>0</v>
      </c>
      <c r="I17" s="121"/>
      <c r="J17" s="121"/>
      <c r="K17" s="122">
        <f>IF($C$4="citu pasākumu izmaksas",IF('6a+c+n'!$Q17="C",'6a+c+n'!K17,0))</f>
        <v>0</v>
      </c>
      <c r="L17" s="84">
        <f>IF($C$4="citu pasākumu izmaksas",IF('6a+c+n'!$Q17="C",'6a+c+n'!L17,0))</f>
        <v>0</v>
      </c>
      <c r="M17" s="121">
        <f>IF($C$4="citu pasākumu izmaksas",IF('6a+c+n'!$Q17="C",'6a+c+n'!M17,0))</f>
        <v>0</v>
      </c>
      <c r="N17" s="121">
        <f>IF($C$4="citu pasākumu izmaksas",IF('6a+c+n'!$Q17="C",'6a+c+n'!N17,0))</f>
        <v>0</v>
      </c>
      <c r="O17" s="121">
        <f>IF($C$4="citu pasākumu izmaksas",IF('6a+c+n'!$Q17="C",'6a+c+n'!O17,0))</f>
        <v>0</v>
      </c>
      <c r="P17" s="122">
        <f>IF($C$4="citu pasākumu izmaksas",IF('6a+c+n'!$Q17="C",'6a+c+n'!P17,0))</f>
        <v>0</v>
      </c>
    </row>
    <row r="18" spans="1:16" ht="20.399999999999999" x14ac:dyDescent="0.2">
      <c r="A18" s="53">
        <f>IF(P18=0,0,IF(COUNTBLANK(P18)=1,0,COUNTA($P$14:P18)))</f>
        <v>0</v>
      </c>
      <c r="B18" s="24" t="str">
        <f>IF($C$4="citu pasākumu izmaksas",IF('6a+c+n'!$Q18="C",'6a+c+n'!B18,0))</f>
        <v>09-00000</v>
      </c>
      <c r="C18" s="24" t="str">
        <f>IF($C$4="citu pasākumu izmaksas",IF('6a+c+n'!$Q18="C",'6a+c+n'!C18,0))</f>
        <v>Apdares dēļi 25x110 dzegas pagarināšanai ēkas galos, t.sk. stiprinājumi</v>
      </c>
      <c r="D18" s="24" t="str">
        <f>IF($C$4="citu pasākumu izmaksas",IF('6a+c+n'!$Q18="C",'6a+c+n'!D18,0))</f>
        <v>tm</v>
      </c>
      <c r="E18" s="47"/>
      <c r="F18" s="68"/>
      <c r="G18" s="121"/>
      <c r="H18" s="121">
        <f>IF($C$4="citu pasākumu izmaksas",IF('6a+c+n'!$Q18="C",'6a+c+n'!H18,0))</f>
        <v>0</v>
      </c>
      <c r="I18" s="121"/>
      <c r="J18" s="121"/>
      <c r="K18" s="122">
        <f>IF($C$4="citu pasākumu izmaksas",IF('6a+c+n'!$Q18="C",'6a+c+n'!K18,0))</f>
        <v>0</v>
      </c>
      <c r="L18" s="84">
        <f>IF($C$4="citu pasākumu izmaksas",IF('6a+c+n'!$Q18="C",'6a+c+n'!L18,0))</f>
        <v>0</v>
      </c>
      <c r="M18" s="121">
        <f>IF($C$4="citu pasākumu izmaksas",IF('6a+c+n'!$Q18="C",'6a+c+n'!M18,0))</f>
        <v>0</v>
      </c>
      <c r="N18" s="121">
        <f>IF($C$4="citu pasākumu izmaksas",IF('6a+c+n'!$Q18="C",'6a+c+n'!N18,0))</f>
        <v>0</v>
      </c>
      <c r="O18" s="121">
        <f>IF($C$4="citu pasākumu izmaksas",IF('6a+c+n'!$Q18="C",'6a+c+n'!O18,0))</f>
        <v>0</v>
      </c>
      <c r="P18" s="122">
        <f>IF($C$4="citu pasākumu izmaksas",IF('6a+c+n'!$Q18="C",'6a+c+n'!P18,0))</f>
        <v>0</v>
      </c>
    </row>
    <row r="19" spans="1:16" ht="20.399999999999999" x14ac:dyDescent="0.2">
      <c r="A19" s="53">
        <f>IF(P19=0,0,IF(COUNTBLANK(P19)=1,0,COUNTA($P$14:P19)))</f>
        <v>0</v>
      </c>
      <c r="B19" s="24" t="str">
        <f>IF($C$4="citu pasākumu izmaksas",IF('6a+c+n'!$Q19="C",'6a+c+n'!B19,0))</f>
        <v>09-00000</v>
      </c>
      <c r="C19" s="24" t="str">
        <f>IF($C$4="citu pasākumu izmaksas",IF('6a+c+n'!$Q19="C",'6a+c+n'!C19,0))</f>
        <v>Cinkota skārda ar PURAL pārklājumu jumta kores nosegdaļa</v>
      </c>
      <c r="D19" s="24" t="str">
        <f>IF($C$4="citu pasākumu izmaksas",IF('6a+c+n'!$Q19="C",'6a+c+n'!D19,0))</f>
        <v>tm</v>
      </c>
      <c r="E19" s="47"/>
      <c r="F19" s="68"/>
      <c r="G19" s="121"/>
      <c r="H19" s="121">
        <f>IF($C$4="citu pasākumu izmaksas",IF('6a+c+n'!$Q19="C",'6a+c+n'!H19,0))</f>
        <v>0</v>
      </c>
      <c r="I19" s="121"/>
      <c r="J19" s="121"/>
      <c r="K19" s="122">
        <f>IF($C$4="citu pasākumu izmaksas",IF('6a+c+n'!$Q19="C",'6a+c+n'!K19,0))</f>
        <v>0</v>
      </c>
      <c r="L19" s="84">
        <f>IF($C$4="citu pasākumu izmaksas",IF('6a+c+n'!$Q19="C",'6a+c+n'!L19,0))</f>
        <v>0</v>
      </c>
      <c r="M19" s="121">
        <f>IF($C$4="citu pasākumu izmaksas",IF('6a+c+n'!$Q19="C",'6a+c+n'!M19,0))</f>
        <v>0</v>
      </c>
      <c r="N19" s="121">
        <f>IF($C$4="citu pasākumu izmaksas",IF('6a+c+n'!$Q19="C",'6a+c+n'!N19,0))</f>
        <v>0</v>
      </c>
      <c r="O19" s="121">
        <f>IF($C$4="citu pasākumu izmaksas",IF('6a+c+n'!$Q19="C",'6a+c+n'!O19,0))</f>
        <v>0</v>
      </c>
      <c r="P19" s="122">
        <f>IF($C$4="citu pasākumu izmaksas",IF('6a+c+n'!$Q19="C",'6a+c+n'!P19,0))</f>
        <v>0</v>
      </c>
    </row>
    <row r="20" spans="1:16" ht="20.399999999999999" x14ac:dyDescent="0.2">
      <c r="A20" s="53">
        <f>IF(P20=0,0,IF(COUNTBLANK(P20)=1,0,COUNTA($P$14:P20)))</f>
        <v>0</v>
      </c>
      <c r="B20" s="24" t="str">
        <f>IF($C$4="citu pasākumu izmaksas",IF('6a+c+n'!$Q20="C",'6a+c+n'!B20,0))</f>
        <v>09-00000</v>
      </c>
      <c r="C20" s="24" t="str">
        <f>IF($C$4="citu pasākumu izmaksas",IF('6a+c+n'!$Q20="C",'6a+c+n'!C20,0))</f>
        <v>Latojums plēves stiprināšanai 50x50mm, t.sk. Stiprinājumi</v>
      </c>
      <c r="D20" s="24" t="str">
        <f>IF($C$4="citu pasākumu izmaksas",IF('6a+c+n'!$Q20="C",'6a+c+n'!D20,0))</f>
        <v>m2</v>
      </c>
      <c r="E20" s="47"/>
      <c r="F20" s="68"/>
      <c r="G20" s="121"/>
      <c r="H20" s="121">
        <f>IF($C$4="citu pasākumu izmaksas",IF('6a+c+n'!$Q20="C",'6a+c+n'!H20,0))</f>
        <v>0</v>
      </c>
      <c r="I20" s="121"/>
      <c r="J20" s="121"/>
      <c r="K20" s="122">
        <f>IF($C$4="citu pasākumu izmaksas",IF('6a+c+n'!$Q20="C",'6a+c+n'!K20,0))</f>
        <v>0</v>
      </c>
      <c r="L20" s="84">
        <f>IF($C$4="citu pasākumu izmaksas",IF('6a+c+n'!$Q20="C",'6a+c+n'!L20,0))</f>
        <v>0</v>
      </c>
      <c r="M20" s="121">
        <f>IF($C$4="citu pasākumu izmaksas",IF('6a+c+n'!$Q20="C",'6a+c+n'!M20,0))</f>
        <v>0</v>
      </c>
      <c r="N20" s="121">
        <f>IF($C$4="citu pasākumu izmaksas",IF('6a+c+n'!$Q20="C",'6a+c+n'!N20,0))</f>
        <v>0</v>
      </c>
      <c r="O20" s="121">
        <f>IF($C$4="citu pasākumu izmaksas",IF('6a+c+n'!$Q20="C",'6a+c+n'!O20,0))</f>
        <v>0</v>
      </c>
      <c r="P20" s="122">
        <f>IF($C$4="citu pasākumu izmaksas",IF('6a+c+n'!$Q20="C",'6a+c+n'!P20,0))</f>
        <v>0</v>
      </c>
    </row>
    <row r="21" spans="1:16" ht="20.399999999999999" x14ac:dyDescent="0.2">
      <c r="A21" s="53">
        <f>IF(P21=0,0,IF(COUNTBLANK(P21)=1,0,COUNTA($P$14:P21)))</f>
        <v>0</v>
      </c>
      <c r="B21" s="24" t="str">
        <f>IF($C$4="citu pasākumu izmaksas",IF('6a+c+n'!$Q21="C",'6a+c+n'!B21,0))</f>
        <v>09-00000</v>
      </c>
      <c r="C21" s="24" t="str">
        <f>IF($C$4="citu pasākumu izmaksas",IF('6a+c+n'!$Q21="C",'6a+c+n'!C21,0))</f>
        <v>Difūzijas Membrāna Ruukki 175 FIX</v>
      </c>
      <c r="D21" s="24" t="str">
        <f>IF($C$4="citu pasākumu izmaksas",IF('6a+c+n'!$Q21="C",'6a+c+n'!D21,0))</f>
        <v>m2</v>
      </c>
      <c r="E21" s="47"/>
      <c r="F21" s="68"/>
      <c r="G21" s="121"/>
      <c r="H21" s="121">
        <f>IF($C$4="citu pasākumu izmaksas",IF('6a+c+n'!$Q21="C",'6a+c+n'!H21,0))</f>
        <v>0</v>
      </c>
      <c r="I21" s="121"/>
      <c r="J21" s="121"/>
      <c r="K21" s="122">
        <f>IF($C$4="citu pasākumu izmaksas",IF('6a+c+n'!$Q21="C",'6a+c+n'!K21,0))</f>
        <v>0</v>
      </c>
      <c r="L21" s="84">
        <f>IF($C$4="citu pasākumu izmaksas",IF('6a+c+n'!$Q21="C",'6a+c+n'!L21,0))</f>
        <v>0</v>
      </c>
      <c r="M21" s="121">
        <f>IF($C$4="citu pasākumu izmaksas",IF('6a+c+n'!$Q21="C",'6a+c+n'!M21,0))</f>
        <v>0</v>
      </c>
      <c r="N21" s="121">
        <f>IF($C$4="citu pasākumu izmaksas",IF('6a+c+n'!$Q21="C",'6a+c+n'!N21,0))</f>
        <v>0</v>
      </c>
      <c r="O21" s="121">
        <f>IF($C$4="citu pasākumu izmaksas",IF('6a+c+n'!$Q21="C",'6a+c+n'!O21,0))</f>
        <v>0</v>
      </c>
      <c r="P21" s="122">
        <f>IF($C$4="citu pasākumu izmaksas",IF('6a+c+n'!$Q21="C",'6a+c+n'!P21,0))</f>
        <v>0</v>
      </c>
    </row>
    <row r="22" spans="1:16" ht="20.399999999999999" x14ac:dyDescent="0.2">
      <c r="A22" s="53">
        <f>IF(P22=0,0,IF(COUNTBLANK(P22)=1,0,COUNTA($P$14:P22)))</f>
        <v>0</v>
      </c>
      <c r="B22" s="24" t="str">
        <f>IF($C$4="citu pasākumu izmaksas",IF('6a+c+n'!$Q22="C",'6a+c+n'!B22,0))</f>
        <v>09-00000</v>
      </c>
      <c r="C22" s="24" t="str">
        <f>IF($C$4="citu pasākumu izmaksas",IF('6a+c+n'!$Q22="C",'6a+c+n'!C22,0))</f>
        <v>Bojāto esošo jumta koka konstrukciju nomaiņa, apjoms precizējams būvniecības laikā</v>
      </c>
      <c r="D22" s="24" t="str">
        <f>IF($C$4="citu pasākumu izmaksas",IF('6a+c+n'!$Q22="C",'6a+c+n'!D22,0))</f>
        <v>kompl</v>
      </c>
      <c r="E22" s="47"/>
      <c r="F22" s="68"/>
      <c r="G22" s="121"/>
      <c r="H22" s="121">
        <f>IF($C$4="citu pasākumu izmaksas",IF('6a+c+n'!$Q22="C",'6a+c+n'!H22,0))</f>
        <v>0</v>
      </c>
      <c r="I22" s="121"/>
      <c r="J22" s="121"/>
      <c r="K22" s="122">
        <f>IF($C$4="citu pasākumu izmaksas",IF('6a+c+n'!$Q22="C",'6a+c+n'!K22,0))</f>
        <v>0</v>
      </c>
      <c r="L22" s="84">
        <f>IF($C$4="citu pasākumu izmaksas",IF('6a+c+n'!$Q22="C",'6a+c+n'!L22,0))</f>
        <v>0</v>
      </c>
      <c r="M22" s="121">
        <f>IF($C$4="citu pasākumu izmaksas",IF('6a+c+n'!$Q22="C",'6a+c+n'!M22,0))</f>
        <v>0</v>
      </c>
      <c r="N22" s="121">
        <f>IF($C$4="citu pasākumu izmaksas",IF('6a+c+n'!$Q22="C",'6a+c+n'!N22,0))</f>
        <v>0</v>
      </c>
      <c r="O22" s="121">
        <f>IF($C$4="citu pasākumu izmaksas",IF('6a+c+n'!$Q22="C",'6a+c+n'!O22,0))</f>
        <v>0</v>
      </c>
      <c r="P22" s="122">
        <f>IF($C$4="citu pasākumu izmaksas",IF('6a+c+n'!$Q22="C",'6a+c+n'!P22,0))</f>
        <v>0</v>
      </c>
    </row>
    <row r="23" spans="1:16" ht="20.399999999999999" x14ac:dyDescent="0.2">
      <c r="A23" s="53">
        <f>IF(P23=0,0,IF(COUNTBLANK(P23)=1,0,COUNTA($P$14:P23)))</f>
        <v>0</v>
      </c>
      <c r="B23" s="24" t="str">
        <f>IF($C$4="citu pasākumu izmaksas",IF('6a+c+n'!$Q23="C",'6a+c+n'!B23,0))</f>
        <v>09-00000</v>
      </c>
      <c r="C23" s="24" t="str">
        <f>IF($C$4="citu pasākumu izmaksas",IF('6a+c+n'!$Q23="C",'6a+c+n'!C23,0))</f>
        <v>Jumta konstrukciju protezēšana, apjoms precizējams būvniecības laikā</v>
      </c>
      <c r="D23" s="24" t="str">
        <f>IF($C$4="citu pasākumu izmaksas",IF('6a+c+n'!$Q23="C",'6a+c+n'!D23,0))</f>
        <v>kompl</v>
      </c>
      <c r="E23" s="47"/>
      <c r="F23" s="68"/>
      <c r="G23" s="121"/>
      <c r="H23" s="121">
        <f>IF($C$4="citu pasākumu izmaksas",IF('6a+c+n'!$Q23="C",'6a+c+n'!H23,0))</f>
        <v>0</v>
      </c>
      <c r="I23" s="121"/>
      <c r="J23" s="121"/>
      <c r="K23" s="122">
        <f>IF($C$4="citu pasākumu izmaksas",IF('6a+c+n'!$Q23="C",'6a+c+n'!K23,0))</f>
        <v>0</v>
      </c>
      <c r="L23" s="84">
        <f>IF($C$4="citu pasākumu izmaksas",IF('6a+c+n'!$Q23="C",'6a+c+n'!L23,0))</f>
        <v>0</v>
      </c>
      <c r="M23" s="121">
        <f>IF($C$4="citu pasākumu izmaksas",IF('6a+c+n'!$Q23="C",'6a+c+n'!M23,0))</f>
        <v>0</v>
      </c>
      <c r="N23" s="121">
        <f>IF($C$4="citu pasākumu izmaksas",IF('6a+c+n'!$Q23="C",'6a+c+n'!N23,0))</f>
        <v>0</v>
      </c>
      <c r="O23" s="121">
        <f>IF($C$4="citu pasākumu izmaksas",IF('6a+c+n'!$Q23="C",'6a+c+n'!O23,0))</f>
        <v>0</v>
      </c>
      <c r="P23" s="122">
        <f>IF($C$4="citu pasākumu izmaksas",IF('6a+c+n'!$Q23="C",'6a+c+n'!P23,0))</f>
        <v>0</v>
      </c>
    </row>
    <row r="24" spans="1:16" ht="20.399999999999999" x14ac:dyDescent="0.2">
      <c r="A24" s="53">
        <f>IF(P24=0,0,IF(COUNTBLANK(P24)=1,0,COUNTA($P$14:P24)))</f>
        <v>0</v>
      </c>
      <c r="B24" s="24" t="str">
        <f>IF($C$4="citu pasākumu izmaksas",IF('6a+c+n'!$Q24="C",'6a+c+n'!B24,0))</f>
        <v>09-00000</v>
      </c>
      <c r="C24" s="24" t="str">
        <f>IF($C$4="citu pasākumu izmaksas",IF('6a+c+n'!$Q24="C",'6a+c+n'!C24,0))</f>
        <v>Trapecveida lokšņu profils Ruukki T20, 0,5mm. PE pārklājums (≥25mk) vai ekviv.</v>
      </c>
      <c r="D24" s="24" t="str">
        <f>IF($C$4="citu pasākumu izmaksas",IF('6a+c+n'!$Q24="C",'6a+c+n'!D24,0))</f>
        <v>m2</v>
      </c>
      <c r="E24" s="47"/>
      <c r="F24" s="68"/>
      <c r="G24" s="121"/>
      <c r="H24" s="121">
        <f>IF($C$4="citu pasākumu izmaksas",IF('6a+c+n'!$Q24="C",'6a+c+n'!H24,0))</f>
        <v>0</v>
      </c>
      <c r="I24" s="121"/>
      <c r="J24" s="121"/>
      <c r="K24" s="122">
        <f>IF($C$4="citu pasākumu izmaksas",IF('6a+c+n'!$Q24="C",'6a+c+n'!K24,0))</f>
        <v>0</v>
      </c>
      <c r="L24" s="84">
        <f>IF($C$4="citu pasākumu izmaksas",IF('6a+c+n'!$Q24="C",'6a+c+n'!L24,0))</f>
        <v>0</v>
      </c>
      <c r="M24" s="121">
        <f>IF($C$4="citu pasākumu izmaksas",IF('6a+c+n'!$Q24="C",'6a+c+n'!M24,0))</f>
        <v>0</v>
      </c>
      <c r="N24" s="121">
        <f>IF($C$4="citu pasākumu izmaksas",IF('6a+c+n'!$Q24="C",'6a+c+n'!N24,0))</f>
        <v>0</v>
      </c>
      <c r="O24" s="121">
        <f>IF($C$4="citu pasākumu izmaksas",IF('6a+c+n'!$Q24="C",'6a+c+n'!O24,0))</f>
        <v>0</v>
      </c>
      <c r="P24" s="122">
        <f>IF($C$4="citu pasākumu izmaksas",IF('6a+c+n'!$Q24="C",'6a+c+n'!P24,0))</f>
        <v>0</v>
      </c>
    </row>
    <row r="25" spans="1:16" ht="20.399999999999999" x14ac:dyDescent="0.2">
      <c r="A25" s="53">
        <f>IF(P25=0,0,IF(COUNTBLANK(P25)=1,0,COUNTA($P$14:P25)))</f>
        <v>0</v>
      </c>
      <c r="B25" s="24" t="str">
        <f>IF($C$4="citu pasākumu izmaksas",IF('6a+c+n'!$Q25="C",'6a+c+n'!B25,0))</f>
        <v>09-00000</v>
      </c>
      <c r="C25" s="24" t="str">
        <f>IF($C$4="citu pasākumu izmaksas",IF('6a+c+n'!$Q25="C",'6a+c+n'!C25,0))</f>
        <v>Lietus tekņu uzstādīšana t.sk. stiprinājumi.</v>
      </c>
      <c r="D25" s="24" t="str">
        <f>IF($C$4="citu pasākumu izmaksas",IF('6a+c+n'!$Q25="C",'6a+c+n'!D25,0))</f>
        <v>kompl</v>
      </c>
      <c r="E25" s="47"/>
      <c r="F25" s="68"/>
      <c r="G25" s="121"/>
      <c r="H25" s="121">
        <f>IF($C$4="citu pasākumu izmaksas",IF('6a+c+n'!$Q25="C",'6a+c+n'!H25,0))</f>
        <v>0</v>
      </c>
      <c r="I25" s="121"/>
      <c r="J25" s="121"/>
      <c r="K25" s="122">
        <f>IF($C$4="citu pasākumu izmaksas",IF('6a+c+n'!$Q25="C",'6a+c+n'!K25,0))</f>
        <v>0</v>
      </c>
      <c r="L25" s="84">
        <f>IF($C$4="citu pasākumu izmaksas",IF('6a+c+n'!$Q25="C",'6a+c+n'!L25,0))</f>
        <v>0</v>
      </c>
      <c r="M25" s="121">
        <f>IF($C$4="citu pasākumu izmaksas",IF('6a+c+n'!$Q25="C",'6a+c+n'!M25,0))</f>
        <v>0</v>
      </c>
      <c r="N25" s="121">
        <f>IF($C$4="citu pasākumu izmaksas",IF('6a+c+n'!$Q25="C",'6a+c+n'!N25,0))</f>
        <v>0</v>
      </c>
      <c r="O25" s="121">
        <f>IF($C$4="citu pasākumu izmaksas",IF('6a+c+n'!$Q25="C",'6a+c+n'!O25,0))</f>
        <v>0</v>
      </c>
      <c r="P25" s="122">
        <f>IF($C$4="citu pasākumu izmaksas",IF('6a+c+n'!$Q25="C",'6a+c+n'!P25,0))</f>
        <v>0</v>
      </c>
    </row>
    <row r="26" spans="1:16" ht="20.399999999999999" x14ac:dyDescent="0.2">
      <c r="A26" s="53">
        <f>IF(P26=0,0,IF(COUNTBLANK(P26)=1,0,COUNTA($P$14:P26)))</f>
        <v>0</v>
      </c>
      <c r="B26" s="24" t="str">
        <f>IF($C$4="citu pasākumu izmaksas",IF('6a+c+n'!$Q26="C",'6a+c+n'!B26,0))</f>
        <v>09-00000</v>
      </c>
      <c r="C26" s="24" t="str">
        <f>IF($C$4="citu pasākumu izmaksas",IF('6a+c+n'!$Q26="C",'6a+c+n'!C26,0))</f>
        <v>Lietus notekreņu uzstādīšana t.sk. Stiprinājumi</v>
      </c>
      <c r="D26" s="24" t="str">
        <f>IF($C$4="citu pasākumu izmaksas",IF('6a+c+n'!$Q26="C",'6a+c+n'!D26,0))</f>
        <v>kompl</v>
      </c>
      <c r="E26" s="47"/>
      <c r="F26" s="68"/>
      <c r="G26" s="121"/>
      <c r="H26" s="121">
        <f>IF($C$4="citu pasākumu izmaksas",IF('6a+c+n'!$Q26="C",'6a+c+n'!H26,0))</f>
        <v>0</v>
      </c>
      <c r="I26" s="121"/>
      <c r="J26" s="121"/>
      <c r="K26" s="122">
        <f>IF($C$4="citu pasākumu izmaksas",IF('6a+c+n'!$Q26="C",'6a+c+n'!K26,0))</f>
        <v>0</v>
      </c>
      <c r="L26" s="84">
        <f>IF($C$4="citu pasākumu izmaksas",IF('6a+c+n'!$Q26="C",'6a+c+n'!L26,0))</f>
        <v>0</v>
      </c>
      <c r="M26" s="121">
        <f>IF($C$4="citu pasākumu izmaksas",IF('6a+c+n'!$Q26="C",'6a+c+n'!M26,0))</f>
        <v>0</v>
      </c>
      <c r="N26" s="121">
        <f>IF($C$4="citu pasākumu izmaksas",IF('6a+c+n'!$Q26="C",'6a+c+n'!N26,0))</f>
        <v>0</v>
      </c>
      <c r="O26" s="121">
        <f>IF($C$4="citu pasākumu izmaksas",IF('6a+c+n'!$Q26="C",'6a+c+n'!O26,0))</f>
        <v>0</v>
      </c>
      <c r="P26" s="122">
        <f>IF($C$4="citu pasākumu izmaksas",IF('6a+c+n'!$Q26="C",'6a+c+n'!P26,0))</f>
        <v>0</v>
      </c>
    </row>
    <row r="27" spans="1:16" x14ac:dyDescent="0.2">
      <c r="A27" s="53">
        <f>IF(P27=0,0,IF(COUNTBLANK(P27)=1,0,COUNTA($P$14:P27)))</f>
        <v>0</v>
      </c>
      <c r="B27" s="24">
        <f>IF($C$4="citu pasākumu izmaksas",IF('6a+c+n'!$Q27="C",'6a+c+n'!B27,0))</f>
        <v>0</v>
      </c>
      <c r="C27" s="24">
        <f>IF($C$4="citu pasākumu izmaksas",IF('6a+c+n'!$Q27="C",'6a+c+n'!C27,0))</f>
        <v>0</v>
      </c>
      <c r="D27" s="24">
        <f>IF($C$4="citu pasākumu izmaksas",IF('6a+c+n'!$Q27="C",'6a+c+n'!D27,0))</f>
        <v>0</v>
      </c>
      <c r="E27" s="47"/>
      <c r="F27" s="68"/>
      <c r="G27" s="121"/>
      <c r="H27" s="121">
        <f>IF($C$4="citu pasākumu izmaksas",IF('6a+c+n'!$Q27="C",'6a+c+n'!H27,0))</f>
        <v>0</v>
      </c>
      <c r="I27" s="121"/>
      <c r="J27" s="121"/>
      <c r="K27" s="122">
        <f>IF($C$4="citu pasākumu izmaksas",IF('6a+c+n'!$Q27="C",'6a+c+n'!K27,0))</f>
        <v>0</v>
      </c>
      <c r="L27" s="84">
        <f>IF($C$4="citu pasākumu izmaksas",IF('6a+c+n'!$Q27="C",'6a+c+n'!L27,0))</f>
        <v>0</v>
      </c>
      <c r="M27" s="121">
        <f>IF($C$4="citu pasākumu izmaksas",IF('6a+c+n'!$Q27="C",'6a+c+n'!M27,0))</f>
        <v>0</v>
      </c>
      <c r="N27" s="121">
        <f>IF($C$4="citu pasākumu izmaksas",IF('6a+c+n'!$Q27="C",'6a+c+n'!N27,0))</f>
        <v>0</v>
      </c>
      <c r="O27" s="121">
        <f>IF($C$4="citu pasākumu izmaksas",IF('6a+c+n'!$Q27="C",'6a+c+n'!O27,0))</f>
        <v>0</v>
      </c>
      <c r="P27" s="122">
        <f>IF($C$4="citu pasākumu izmaksas",IF('6a+c+n'!$Q27="C",'6a+c+n'!P27,0))</f>
        <v>0</v>
      </c>
    </row>
    <row r="28" spans="1:16" x14ac:dyDescent="0.2">
      <c r="A28" s="53">
        <f>IF(P28=0,0,IF(COUNTBLANK(P28)=1,0,COUNTA($P$14:P28)))</f>
        <v>0</v>
      </c>
      <c r="B28" s="24">
        <f>IF($C$4="citu pasākumu izmaksas",IF('6a+c+n'!$Q28="C",'6a+c+n'!B28,0))</f>
        <v>0</v>
      </c>
      <c r="C28" s="24">
        <f>IF($C$4="citu pasākumu izmaksas",IF('6a+c+n'!$Q28="C",'6a+c+n'!C28,0))</f>
        <v>0</v>
      </c>
      <c r="D28" s="24">
        <f>IF($C$4="citu pasākumu izmaksas",IF('6a+c+n'!$Q28="C",'6a+c+n'!D28,0))</f>
        <v>0</v>
      </c>
      <c r="E28" s="47"/>
      <c r="F28" s="68"/>
      <c r="G28" s="121"/>
      <c r="H28" s="121">
        <f>IF($C$4="citu pasākumu izmaksas",IF('6a+c+n'!$Q28="C",'6a+c+n'!H28,0))</f>
        <v>0</v>
      </c>
      <c r="I28" s="121"/>
      <c r="J28" s="121"/>
      <c r="K28" s="122">
        <f>IF($C$4="citu pasākumu izmaksas",IF('6a+c+n'!$Q28="C",'6a+c+n'!K28,0))</f>
        <v>0</v>
      </c>
      <c r="L28" s="84">
        <f>IF($C$4="citu pasākumu izmaksas",IF('6a+c+n'!$Q28="C",'6a+c+n'!L28,0))</f>
        <v>0</v>
      </c>
      <c r="M28" s="121">
        <f>IF($C$4="citu pasākumu izmaksas",IF('6a+c+n'!$Q28="C",'6a+c+n'!M28,0))</f>
        <v>0</v>
      </c>
      <c r="N28" s="121">
        <f>IF($C$4="citu pasākumu izmaksas",IF('6a+c+n'!$Q28="C",'6a+c+n'!N28,0))</f>
        <v>0</v>
      </c>
      <c r="O28" s="121">
        <f>IF($C$4="citu pasākumu izmaksas",IF('6a+c+n'!$Q28="C",'6a+c+n'!O28,0))</f>
        <v>0</v>
      </c>
      <c r="P28" s="122">
        <f>IF($C$4="citu pasākumu izmaksas",IF('6a+c+n'!$Q28="C",'6a+c+n'!P28,0))</f>
        <v>0</v>
      </c>
    </row>
    <row r="29" spans="1:16" ht="20.399999999999999" x14ac:dyDescent="0.2">
      <c r="A29" s="53">
        <f>IF(P29=0,0,IF(COUNTBLANK(P29)=1,0,COUNTA($P$14:P29)))</f>
        <v>0</v>
      </c>
      <c r="B29" s="24" t="str">
        <f>IF($C$4="citu pasākumu izmaksas",IF('6a+c+n'!$Q29="C",'6a+c+n'!B29,0))</f>
        <v>09-00000</v>
      </c>
      <c r="C29" s="24" t="str">
        <f>IF($C$4="citu pasākumu izmaksas",IF('6a+c+n'!$Q29="C",'6a+c+n'!C29,0))</f>
        <v>Drošības troses un stiprinājumu uzstādīšana</v>
      </c>
      <c r="D29" s="24" t="str">
        <f>IF($C$4="citu pasākumu izmaksas",IF('6a+c+n'!$Q29="C",'6a+c+n'!D29,0))</f>
        <v>kompl</v>
      </c>
      <c r="E29" s="47"/>
      <c r="F29" s="68"/>
      <c r="G29" s="121"/>
      <c r="H29" s="121">
        <f>IF($C$4="citu pasākumu izmaksas",IF('6a+c+n'!$Q29="C",'6a+c+n'!H29,0))</f>
        <v>0</v>
      </c>
      <c r="I29" s="121"/>
      <c r="J29" s="121"/>
      <c r="K29" s="122">
        <f>IF($C$4="citu pasākumu izmaksas",IF('6a+c+n'!$Q29="C",'6a+c+n'!K29,0))</f>
        <v>0</v>
      </c>
      <c r="L29" s="84">
        <f>IF($C$4="citu pasākumu izmaksas",IF('6a+c+n'!$Q29="C",'6a+c+n'!L29,0))</f>
        <v>0</v>
      </c>
      <c r="M29" s="121">
        <f>IF($C$4="citu pasākumu izmaksas",IF('6a+c+n'!$Q29="C",'6a+c+n'!M29,0))</f>
        <v>0</v>
      </c>
      <c r="N29" s="121">
        <f>IF($C$4="citu pasākumu izmaksas",IF('6a+c+n'!$Q29="C",'6a+c+n'!N29,0))</f>
        <v>0</v>
      </c>
      <c r="O29" s="121">
        <f>IF($C$4="citu pasākumu izmaksas",IF('6a+c+n'!$Q29="C",'6a+c+n'!O29,0))</f>
        <v>0</v>
      </c>
      <c r="P29" s="122">
        <f>IF($C$4="citu pasākumu izmaksas",IF('6a+c+n'!$Q29="C",'6a+c+n'!P29,0))</f>
        <v>0</v>
      </c>
    </row>
    <row r="30" spans="1:16" ht="20.399999999999999" x14ac:dyDescent="0.2">
      <c r="A30" s="53">
        <f>IF(P30=0,0,IF(COUNTBLANK(P30)=1,0,COUNTA($P$14:P30)))</f>
        <v>0</v>
      </c>
      <c r="B30" s="24" t="str">
        <f>IF($C$4="citu pasākumu izmaksas",IF('6a+c+n'!$Q30="C",'6a+c+n'!B30,0))</f>
        <v>09-00000</v>
      </c>
      <c r="C30" s="24" t="str">
        <f>IF($C$4="citu pasākumu izmaksas",IF('6a+c+n'!$Q30="C",'6a+c+n'!C30,0))</f>
        <v>Jumta lūkas uzstādīšana 800x600mm</v>
      </c>
      <c r="D30" s="24" t="str">
        <f>IF($C$4="citu pasākumu izmaksas",IF('6a+c+n'!$Q30="C",'6a+c+n'!D30,0))</f>
        <v>kompl</v>
      </c>
      <c r="E30" s="47"/>
      <c r="F30" s="68"/>
      <c r="G30" s="121"/>
      <c r="H30" s="121">
        <f>IF($C$4="citu pasākumu izmaksas",IF('6a+c+n'!$Q30="C",'6a+c+n'!H30,0))</f>
        <v>0</v>
      </c>
      <c r="I30" s="121"/>
      <c r="J30" s="121"/>
      <c r="K30" s="122">
        <f>IF($C$4="citu pasākumu izmaksas",IF('6a+c+n'!$Q30="C",'6a+c+n'!K30,0))</f>
        <v>0</v>
      </c>
      <c r="L30" s="84">
        <f>IF($C$4="citu pasākumu izmaksas",IF('6a+c+n'!$Q30="C",'6a+c+n'!L30,0))</f>
        <v>0</v>
      </c>
      <c r="M30" s="121">
        <f>IF($C$4="citu pasākumu izmaksas",IF('6a+c+n'!$Q30="C",'6a+c+n'!M30,0))</f>
        <v>0</v>
      </c>
      <c r="N30" s="121">
        <f>IF($C$4="citu pasākumu izmaksas",IF('6a+c+n'!$Q30="C",'6a+c+n'!N30,0))</f>
        <v>0</v>
      </c>
      <c r="O30" s="121">
        <f>IF($C$4="citu pasākumu izmaksas",IF('6a+c+n'!$Q30="C",'6a+c+n'!O30,0))</f>
        <v>0</v>
      </c>
      <c r="P30" s="122">
        <f>IF($C$4="citu pasākumu izmaksas",IF('6a+c+n'!$Q30="C",'6a+c+n'!P30,0))</f>
        <v>0</v>
      </c>
    </row>
    <row r="31" spans="1:16" ht="20.399999999999999" x14ac:dyDescent="0.2">
      <c r="A31" s="53">
        <f>IF(P31=0,0,IF(COUNTBLANK(P31)=1,0,COUNTA($P$14:P31)))</f>
        <v>0</v>
      </c>
      <c r="B31" s="24" t="str">
        <f>IF($C$4="citu pasākumu izmaksas",IF('6a+c+n'!$Q31="C",'6a+c+n'!B31,0))</f>
        <v>09-00000</v>
      </c>
      <c r="C31" s="24" t="str">
        <f>IF($C$4="citu pasākumu izmaksas",IF('6a+c+n'!$Q31="C",'6a+c+n'!C31,0))</f>
        <v>Jumta konstrukciju protezēša</v>
      </c>
      <c r="D31" s="24" t="str">
        <f>IF($C$4="citu pasākumu izmaksas",IF('6a+c+n'!$Q31="C",'6a+c+n'!D31,0))</f>
        <v>kompl</v>
      </c>
      <c r="E31" s="47"/>
      <c r="F31" s="68"/>
      <c r="G31" s="121"/>
      <c r="H31" s="121">
        <f>IF($C$4="citu pasākumu izmaksas",IF('6a+c+n'!$Q31="C",'6a+c+n'!H31,0))</f>
        <v>0</v>
      </c>
      <c r="I31" s="121"/>
      <c r="J31" s="121"/>
      <c r="K31" s="122">
        <f>IF($C$4="citu pasākumu izmaksas",IF('6a+c+n'!$Q31="C",'6a+c+n'!K31,0))</f>
        <v>0</v>
      </c>
      <c r="L31" s="84">
        <f>IF($C$4="citu pasākumu izmaksas",IF('6a+c+n'!$Q31="C",'6a+c+n'!L31,0))</f>
        <v>0</v>
      </c>
      <c r="M31" s="121">
        <f>IF($C$4="citu pasākumu izmaksas",IF('6a+c+n'!$Q31="C",'6a+c+n'!M31,0))</f>
        <v>0</v>
      </c>
      <c r="N31" s="121">
        <f>IF($C$4="citu pasākumu izmaksas",IF('6a+c+n'!$Q31="C",'6a+c+n'!N31,0))</f>
        <v>0</v>
      </c>
      <c r="O31" s="121">
        <f>IF($C$4="citu pasākumu izmaksas",IF('6a+c+n'!$Q31="C",'6a+c+n'!O31,0))</f>
        <v>0</v>
      </c>
      <c r="P31" s="122">
        <f>IF($C$4="citu pasākumu izmaksas",IF('6a+c+n'!$Q31="C",'6a+c+n'!P31,0))</f>
        <v>0</v>
      </c>
    </row>
    <row r="32" spans="1:16" ht="20.399999999999999" x14ac:dyDescent="0.2">
      <c r="A32" s="53">
        <f>IF(P32=0,0,IF(COUNTBLANK(P32)=1,0,COUNTA($P$14:P32)))</f>
        <v>0</v>
      </c>
      <c r="B32" s="24" t="str">
        <f>IF($C$4="citu pasākumu izmaksas",IF('6a+c+n'!$Q32="C",'6a+c+n'!B32,0))</f>
        <v>09-00000</v>
      </c>
      <c r="C32" s="24" t="str">
        <f>IF($C$4="citu pasākumu izmaksas",IF('6a+c+n'!$Q32="C",'6a+c+n'!C32,0))</f>
        <v>Sniega barjeras uzstādīšana</v>
      </c>
      <c r="D32" s="24" t="str">
        <f>IF($C$4="citu pasākumu izmaksas",IF('6a+c+n'!$Q32="C",'6a+c+n'!D32,0))</f>
        <v>kompl</v>
      </c>
      <c r="E32" s="47"/>
      <c r="F32" s="68"/>
      <c r="G32" s="121"/>
      <c r="H32" s="121">
        <f>IF($C$4="citu pasākumu izmaksas",IF('6a+c+n'!$Q32="C",'6a+c+n'!H32,0))</f>
        <v>0</v>
      </c>
      <c r="I32" s="121"/>
      <c r="J32" s="121"/>
      <c r="K32" s="122">
        <f>IF($C$4="citu pasākumu izmaksas",IF('6a+c+n'!$Q32="C",'6a+c+n'!K32,0))</f>
        <v>0</v>
      </c>
      <c r="L32" s="84">
        <f>IF($C$4="citu pasākumu izmaksas",IF('6a+c+n'!$Q32="C",'6a+c+n'!L32,0))</f>
        <v>0</v>
      </c>
      <c r="M32" s="121">
        <f>IF($C$4="citu pasākumu izmaksas",IF('6a+c+n'!$Q32="C",'6a+c+n'!M32,0))</f>
        <v>0</v>
      </c>
      <c r="N32" s="121">
        <f>IF($C$4="citu pasākumu izmaksas",IF('6a+c+n'!$Q32="C",'6a+c+n'!N32,0))</f>
        <v>0</v>
      </c>
      <c r="O32" s="121">
        <f>IF($C$4="citu pasākumu izmaksas",IF('6a+c+n'!$Q32="C",'6a+c+n'!O32,0))</f>
        <v>0</v>
      </c>
      <c r="P32" s="122">
        <f>IF($C$4="citu pasākumu izmaksas",IF('6a+c+n'!$Q32="C",'6a+c+n'!P32,0))</f>
        <v>0</v>
      </c>
    </row>
    <row r="33" spans="1:16" ht="20.399999999999999" x14ac:dyDescent="0.2">
      <c r="A33" s="53">
        <f>IF(P33=0,0,IF(COUNTBLANK(P33)=1,0,COUNTA($P$14:P33)))</f>
        <v>0</v>
      </c>
      <c r="B33" s="24" t="str">
        <f>IF($C$4="citu pasākumu izmaksas",IF('6a+c+n'!$Q33="C",'6a+c+n'!B33,0))</f>
        <v>09-00000</v>
      </c>
      <c r="C33" s="24" t="str">
        <f>IF($C$4="citu pasākumu izmaksas",IF('6a+c+n'!$Q33="C",'6a+c+n'!C33,0))</f>
        <v>Skārda lāsenis zem notekām</v>
      </c>
      <c r="D33" s="24" t="str">
        <f>IF($C$4="citu pasākumu izmaksas",IF('6a+c+n'!$Q33="C",'6a+c+n'!D33,0))</f>
        <v>tm</v>
      </c>
      <c r="E33" s="47"/>
      <c r="F33" s="68"/>
      <c r="G33" s="121"/>
      <c r="H33" s="121">
        <f>IF($C$4="citu pasākumu izmaksas",IF('6a+c+n'!$Q33="C",'6a+c+n'!H33,0))</f>
        <v>0</v>
      </c>
      <c r="I33" s="121"/>
      <c r="J33" s="121"/>
      <c r="K33" s="122">
        <f>IF($C$4="citu pasākumu izmaksas",IF('6a+c+n'!$Q33="C",'6a+c+n'!K33,0))</f>
        <v>0</v>
      </c>
      <c r="L33" s="84">
        <f>IF($C$4="citu pasākumu izmaksas",IF('6a+c+n'!$Q33="C",'6a+c+n'!L33,0))</f>
        <v>0</v>
      </c>
      <c r="M33" s="121">
        <f>IF($C$4="citu pasākumu izmaksas",IF('6a+c+n'!$Q33="C",'6a+c+n'!M33,0))</f>
        <v>0</v>
      </c>
      <c r="N33" s="121">
        <f>IF($C$4="citu pasākumu izmaksas",IF('6a+c+n'!$Q33="C",'6a+c+n'!N33,0))</f>
        <v>0</v>
      </c>
      <c r="O33" s="121">
        <f>IF($C$4="citu pasākumu izmaksas",IF('6a+c+n'!$Q33="C",'6a+c+n'!O33,0))</f>
        <v>0</v>
      </c>
      <c r="P33" s="122">
        <f>IF($C$4="citu pasākumu izmaksas",IF('6a+c+n'!$Q33="C",'6a+c+n'!P33,0))</f>
        <v>0</v>
      </c>
    </row>
    <row r="34" spans="1:16" x14ac:dyDescent="0.2">
      <c r="A34" s="53">
        <f>IF(P34=0,0,IF(COUNTBLANK(P34)=1,0,COUNTA($P$14:P34)))</f>
        <v>0</v>
      </c>
      <c r="B34" s="24">
        <f>IF($C$4="citu pasākumu izmaksas",IF('6a+c+n'!$Q34="C",'6a+c+n'!B34,0))</f>
        <v>0</v>
      </c>
      <c r="C34" s="24">
        <f>IF($C$4="citu pasākumu izmaksas",IF('6a+c+n'!$Q34="C",'6a+c+n'!C34,0))</f>
        <v>0</v>
      </c>
      <c r="D34" s="24">
        <f>IF($C$4="citu pasākumu izmaksas",IF('6a+c+n'!$Q34="C",'6a+c+n'!D34,0))</f>
        <v>0</v>
      </c>
      <c r="E34" s="47"/>
      <c r="F34" s="68"/>
      <c r="G34" s="121"/>
      <c r="H34" s="121">
        <f>IF($C$4="citu pasākumu izmaksas",IF('6a+c+n'!$Q34="C",'6a+c+n'!H34,0))</f>
        <v>0</v>
      </c>
      <c r="I34" s="121"/>
      <c r="J34" s="121"/>
      <c r="K34" s="122">
        <f>IF($C$4="citu pasākumu izmaksas",IF('6a+c+n'!$Q34="C",'6a+c+n'!K34,0))</f>
        <v>0</v>
      </c>
      <c r="L34" s="84">
        <f>IF($C$4="citu pasākumu izmaksas",IF('6a+c+n'!$Q34="C",'6a+c+n'!L34,0))</f>
        <v>0</v>
      </c>
      <c r="M34" s="121">
        <f>IF($C$4="citu pasākumu izmaksas",IF('6a+c+n'!$Q34="C",'6a+c+n'!M34,0))</f>
        <v>0</v>
      </c>
      <c r="N34" s="121">
        <f>IF($C$4="citu pasākumu izmaksas",IF('6a+c+n'!$Q34="C",'6a+c+n'!N34,0))</f>
        <v>0</v>
      </c>
      <c r="O34" s="121">
        <f>IF($C$4="citu pasākumu izmaksas",IF('6a+c+n'!$Q34="C",'6a+c+n'!O34,0))</f>
        <v>0</v>
      </c>
      <c r="P34" s="122">
        <f>IF($C$4="citu pasākumu izmaksas",IF('6a+c+n'!$Q34="C",'6a+c+n'!P34,0))</f>
        <v>0</v>
      </c>
    </row>
    <row r="35" spans="1:16" ht="61.2" x14ac:dyDescent="0.2">
      <c r="A35" s="53">
        <f>IF(P35=0,0,IF(COUNTBLANK(P35)=1,0,COUNTA($P$14:P35)))</f>
        <v>0</v>
      </c>
      <c r="B35" s="24" t="str">
        <f>IF($C$4="citu pasākumu izmaksas",IF('6a+c+n'!$Q35="C",'6a+c+n'!B35,0))</f>
        <v>09-00000</v>
      </c>
      <c r="C35" s="24" t="str">
        <f>IF($C$4="citu pasākumu izmaksas",IF('6a+c+n'!$Q35="C",'6a+c+n'!C35,0))</f>
        <v>Lokālu bojāto vietu remonts skursteņos, t.sk. plaisu un caurumu aizpildīšana ar javas kārtu, izkritušo ķieģeļu atjaunošana vai pārmūrēšana izmantot grunti SAKRET BG  vai ekvivalentu un  javu SAKRET PM super vai ekvivalentu. Gruntēšana, ja nepieciešams, virsmas sagatavošanai apdares darbiem.</v>
      </c>
      <c r="D35" s="24" t="str">
        <f>IF($C$4="citu pasākumu izmaksas",IF('6a+c+n'!$Q35="C",'6a+c+n'!D35,0))</f>
        <v>m2</v>
      </c>
      <c r="E35" s="47"/>
      <c r="F35" s="68"/>
      <c r="G35" s="121"/>
      <c r="H35" s="121">
        <f>IF($C$4="citu pasākumu izmaksas",IF('6a+c+n'!$Q35="C",'6a+c+n'!H35,0))</f>
        <v>0</v>
      </c>
      <c r="I35" s="121"/>
      <c r="J35" s="121"/>
      <c r="K35" s="122">
        <f>IF($C$4="citu pasākumu izmaksas",IF('6a+c+n'!$Q35="C",'6a+c+n'!K35,0))</f>
        <v>0</v>
      </c>
      <c r="L35" s="84">
        <f>IF($C$4="citu pasākumu izmaksas",IF('6a+c+n'!$Q35="C",'6a+c+n'!L35,0))</f>
        <v>0</v>
      </c>
      <c r="M35" s="121">
        <f>IF($C$4="citu pasākumu izmaksas",IF('6a+c+n'!$Q35="C",'6a+c+n'!M35,0))</f>
        <v>0</v>
      </c>
      <c r="N35" s="121">
        <f>IF($C$4="citu pasākumu izmaksas",IF('6a+c+n'!$Q35="C",'6a+c+n'!N35,0))</f>
        <v>0</v>
      </c>
      <c r="O35" s="121">
        <f>IF($C$4="citu pasākumu izmaksas",IF('6a+c+n'!$Q35="C",'6a+c+n'!O35,0))</f>
        <v>0</v>
      </c>
      <c r="P35" s="122">
        <f>IF($C$4="citu pasākumu izmaksas",IF('6a+c+n'!$Q35="C",'6a+c+n'!P35,0))</f>
        <v>0</v>
      </c>
    </row>
    <row r="36" spans="1:16" ht="20.399999999999999" x14ac:dyDescent="0.2">
      <c r="A36" s="53">
        <f>IF(P36=0,0,IF(COUNTBLANK(P36)=1,0,COUNTA($P$14:P36)))</f>
        <v>0</v>
      </c>
      <c r="B36" s="24" t="str">
        <f>IF($C$4="citu pasākumu izmaksas",IF('6a+c+n'!$Q36="C",'6a+c+n'!B36,0))</f>
        <v>09-00000</v>
      </c>
      <c r="C36" s="24" t="str">
        <f>IF($C$4="citu pasākumu izmaksas",IF('6a+c+n'!$Q36="C",'6a+c+n'!C36,0))</f>
        <v>Armējošā slāņa iestrāde ar javas kārtu SAKRET BAK vai ekvivalentu - 1 kārtā</v>
      </c>
      <c r="D36" s="24" t="str">
        <f>IF($C$4="citu pasākumu izmaksas",IF('6a+c+n'!$Q36="C",'6a+c+n'!D36,0))</f>
        <v>kg</v>
      </c>
      <c r="E36" s="47"/>
      <c r="F36" s="68"/>
      <c r="G36" s="121"/>
      <c r="H36" s="121">
        <f>IF($C$4="citu pasākumu izmaksas",IF('6a+c+n'!$Q36="C",'6a+c+n'!H36,0))</f>
        <v>0</v>
      </c>
      <c r="I36" s="121"/>
      <c r="J36" s="121"/>
      <c r="K36" s="122">
        <f>IF($C$4="citu pasākumu izmaksas",IF('6a+c+n'!$Q36="C",'6a+c+n'!K36,0))</f>
        <v>0</v>
      </c>
      <c r="L36" s="84">
        <f>IF($C$4="citu pasākumu izmaksas",IF('6a+c+n'!$Q36="C",'6a+c+n'!L36,0))</f>
        <v>0</v>
      </c>
      <c r="M36" s="121">
        <f>IF($C$4="citu pasākumu izmaksas",IF('6a+c+n'!$Q36="C",'6a+c+n'!M36,0))</f>
        <v>0</v>
      </c>
      <c r="N36" s="121">
        <f>IF($C$4="citu pasākumu izmaksas",IF('6a+c+n'!$Q36="C",'6a+c+n'!N36,0))</f>
        <v>0</v>
      </c>
      <c r="O36" s="121">
        <f>IF($C$4="citu pasākumu izmaksas",IF('6a+c+n'!$Q36="C",'6a+c+n'!O36,0))</f>
        <v>0</v>
      </c>
      <c r="P36" s="122">
        <f>IF($C$4="citu pasākumu izmaksas",IF('6a+c+n'!$Q36="C",'6a+c+n'!P36,0))</f>
        <v>0</v>
      </c>
    </row>
    <row r="37" spans="1:16" ht="20.399999999999999" x14ac:dyDescent="0.2">
      <c r="A37" s="53">
        <f>IF(P37=0,0,IF(COUNTBLANK(P37)=1,0,COUNTA($P$14:P37)))</f>
        <v>0</v>
      </c>
      <c r="B37" s="24" t="str">
        <f>IF($C$4="citu pasākumu izmaksas",IF('6a+c+n'!$Q37="C",'6a+c+n'!B37,0))</f>
        <v>09-00000</v>
      </c>
      <c r="C37" s="24" t="str">
        <f>IF($C$4="citu pasākumu izmaksas",IF('6a+c+n'!$Q37="C",'6a+c+n'!C37,0))</f>
        <v>Stiklušķiedras siets SSA-1363-160 160 g/m² - 1 kārtā</v>
      </c>
      <c r="D37" s="24" t="str">
        <f>IF($C$4="citu pasākumu izmaksas",IF('6a+c+n'!$Q37="C",'6a+c+n'!D37,0))</f>
        <v>m2</v>
      </c>
      <c r="E37" s="47"/>
      <c r="F37" s="68"/>
      <c r="G37" s="121"/>
      <c r="H37" s="121">
        <f>IF($C$4="citu pasākumu izmaksas",IF('6a+c+n'!$Q37="C",'6a+c+n'!H37,0))</f>
        <v>0</v>
      </c>
      <c r="I37" s="121"/>
      <c r="J37" s="121"/>
      <c r="K37" s="122">
        <f>IF($C$4="citu pasākumu izmaksas",IF('6a+c+n'!$Q37="C",'6a+c+n'!K37,0))</f>
        <v>0</v>
      </c>
      <c r="L37" s="84">
        <f>IF($C$4="citu pasākumu izmaksas",IF('6a+c+n'!$Q37="C",'6a+c+n'!L37,0))</f>
        <v>0</v>
      </c>
      <c r="M37" s="121">
        <f>IF($C$4="citu pasākumu izmaksas",IF('6a+c+n'!$Q37="C",'6a+c+n'!M37,0))</f>
        <v>0</v>
      </c>
      <c r="N37" s="121">
        <f>IF($C$4="citu pasākumu izmaksas",IF('6a+c+n'!$Q37="C",'6a+c+n'!N37,0))</f>
        <v>0</v>
      </c>
      <c r="O37" s="121">
        <f>IF($C$4="citu pasākumu izmaksas",IF('6a+c+n'!$Q37="C",'6a+c+n'!O37,0))</f>
        <v>0</v>
      </c>
      <c r="P37" s="122">
        <f>IF($C$4="citu pasākumu izmaksas",IF('6a+c+n'!$Q37="C",'6a+c+n'!P37,0))</f>
        <v>0</v>
      </c>
    </row>
    <row r="38" spans="1:16" ht="20.399999999999999" x14ac:dyDescent="0.2">
      <c r="A38" s="53">
        <f>IF(P38=0,0,IF(COUNTBLANK(P38)=1,0,COUNTA($P$14:P38)))</f>
        <v>0</v>
      </c>
      <c r="B38" s="24" t="str">
        <f>IF($C$4="citu pasākumu izmaksas",IF('6a+c+n'!$Q38="C",'6a+c+n'!B38,0))</f>
        <v>09-00000</v>
      </c>
      <c r="C38" s="24" t="str">
        <f>IF($C$4="citu pasākumu izmaksas",IF('6a+c+n'!$Q38="C",'6a+c+n'!C38,0))</f>
        <v>Armētā slāņa apstrāde ar zemapmetuma grunti SAKRET PG vai ekvivalentu</v>
      </c>
      <c r="D38" s="24" t="str">
        <f>IF($C$4="citu pasākumu izmaksas",IF('6a+c+n'!$Q38="C",'6a+c+n'!D38,0))</f>
        <v>kg</v>
      </c>
      <c r="E38" s="47"/>
      <c r="F38" s="68"/>
      <c r="G38" s="121"/>
      <c r="H38" s="121">
        <f>IF($C$4="citu pasākumu izmaksas",IF('6a+c+n'!$Q38="C",'6a+c+n'!H38,0))</f>
        <v>0</v>
      </c>
      <c r="I38" s="121"/>
      <c r="J38" s="121"/>
      <c r="K38" s="122">
        <f>IF($C$4="citu pasākumu izmaksas",IF('6a+c+n'!$Q38="C",'6a+c+n'!K38,0))</f>
        <v>0</v>
      </c>
      <c r="L38" s="84">
        <f>IF($C$4="citu pasākumu izmaksas",IF('6a+c+n'!$Q38="C",'6a+c+n'!L38,0))</f>
        <v>0</v>
      </c>
      <c r="M38" s="121">
        <f>IF($C$4="citu pasākumu izmaksas",IF('6a+c+n'!$Q38="C",'6a+c+n'!M38,0))</f>
        <v>0</v>
      </c>
      <c r="N38" s="121">
        <f>IF($C$4="citu pasākumu izmaksas",IF('6a+c+n'!$Q38="C",'6a+c+n'!N38,0))</f>
        <v>0</v>
      </c>
      <c r="O38" s="121">
        <f>IF($C$4="citu pasākumu izmaksas",IF('6a+c+n'!$Q38="C",'6a+c+n'!O38,0))</f>
        <v>0</v>
      </c>
      <c r="P38" s="122">
        <f>IF($C$4="citu pasākumu izmaksas",IF('6a+c+n'!$Q38="C",'6a+c+n'!P38,0))</f>
        <v>0</v>
      </c>
    </row>
    <row r="39" spans="1:16" ht="30.6" x14ac:dyDescent="0.2">
      <c r="A39" s="53">
        <f>IF(P39=0,0,IF(COUNTBLANK(P39)=1,0,COUNTA($P$14:P39)))</f>
        <v>0</v>
      </c>
      <c r="B39" s="24" t="str">
        <f>IF($C$4="citu pasākumu izmaksas",IF('6a+c+n'!$Q39="C",'6a+c+n'!B39,0))</f>
        <v>09-00000</v>
      </c>
      <c r="C39" s="24" t="str">
        <f>IF($C$4="citu pasākumu izmaksas",IF('6a+c+n'!$Q39="C",'6a+c+n'!C39,0))</f>
        <v>Gatavā tonētā silikona apmetuma SAKRET SIP vai ekvivalenta iestrāde. Maksimālais grauda izmērs 2 mm. Tonis atbilstoši krāsu pasei.</v>
      </c>
      <c r="D39" s="24" t="str">
        <f>IF($C$4="citu pasākumu izmaksas",IF('6a+c+n'!$Q39="C",'6a+c+n'!D39,0))</f>
        <v>kg</v>
      </c>
      <c r="E39" s="47"/>
      <c r="F39" s="68"/>
      <c r="G39" s="121"/>
      <c r="H39" s="121">
        <f>IF($C$4="citu pasākumu izmaksas",IF('6a+c+n'!$Q39="C",'6a+c+n'!H39,0))</f>
        <v>0</v>
      </c>
      <c r="I39" s="121"/>
      <c r="J39" s="121"/>
      <c r="K39" s="122">
        <f>IF($C$4="citu pasākumu izmaksas",IF('6a+c+n'!$Q39="C",'6a+c+n'!K39,0))</f>
        <v>0</v>
      </c>
      <c r="L39" s="84">
        <f>IF($C$4="citu pasākumu izmaksas",IF('6a+c+n'!$Q39="C",'6a+c+n'!L39,0))</f>
        <v>0</v>
      </c>
      <c r="M39" s="121">
        <f>IF($C$4="citu pasākumu izmaksas",IF('6a+c+n'!$Q39="C",'6a+c+n'!M39,0))</f>
        <v>0</v>
      </c>
      <c r="N39" s="121">
        <f>IF($C$4="citu pasākumu izmaksas",IF('6a+c+n'!$Q39="C",'6a+c+n'!N39,0))</f>
        <v>0</v>
      </c>
      <c r="O39" s="121">
        <f>IF($C$4="citu pasākumu izmaksas",IF('6a+c+n'!$Q39="C",'6a+c+n'!O39,0))</f>
        <v>0</v>
      </c>
      <c r="P39" s="122">
        <f>IF($C$4="citu pasākumu izmaksas",IF('6a+c+n'!$Q39="C",'6a+c+n'!P39,0))</f>
        <v>0</v>
      </c>
    </row>
    <row r="40" spans="1:16" ht="20.399999999999999" x14ac:dyDescent="0.2">
      <c r="A40" s="53">
        <f>IF(P40=0,0,IF(COUNTBLANK(P40)=1,0,COUNTA($P$14:P40)))</f>
        <v>0</v>
      </c>
      <c r="B40" s="24" t="str">
        <f>IF($C$4="citu pasākumu izmaksas",IF('6a+c+n'!$Q40="C",'6a+c+n'!B40,0))</f>
        <v>09-00000</v>
      </c>
      <c r="C40" s="24" t="str">
        <f>IF($C$4="citu pasākumu izmaksas",IF('6a+c+n'!$Q40="C",'6a+c+n'!C40,0))</f>
        <v>Skārda nosegmala pa skursteņa perimetru pie jumta t.sk. universālais blīvējums</v>
      </c>
      <c r="D40" s="24" t="str">
        <f>IF($C$4="citu pasākumu izmaksas",IF('6a+c+n'!$Q40="C",'6a+c+n'!D40,0))</f>
        <v>tm</v>
      </c>
      <c r="E40" s="47"/>
      <c r="F40" s="68"/>
      <c r="G40" s="121"/>
      <c r="H40" s="121">
        <f>IF($C$4="citu pasākumu izmaksas",IF('6a+c+n'!$Q40="C",'6a+c+n'!H40,0))</f>
        <v>0</v>
      </c>
      <c r="I40" s="121"/>
      <c r="J40" s="121"/>
      <c r="K40" s="122">
        <f>IF($C$4="citu pasākumu izmaksas",IF('6a+c+n'!$Q40="C",'6a+c+n'!K40,0))</f>
        <v>0</v>
      </c>
      <c r="L40" s="84">
        <f>IF($C$4="citu pasākumu izmaksas",IF('6a+c+n'!$Q40="C",'6a+c+n'!L40,0))</f>
        <v>0</v>
      </c>
      <c r="M40" s="121">
        <f>IF($C$4="citu pasākumu izmaksas",IF('6a+c+n'!$Q40="C",'6a+c+n'!M40,0))</f>
        <v>0</v>
      </c>
      <c r="N40" s="121">
        <f>IF($C$4="citu pasākumu izmaksas",IF('6a+c+n'!$Q40="C",'6a+c+n'!N40,0))</f>
        <v>0</v>
      </c>
      <c r="O40" s="121">
        <f>IF($C$4="citu pasākumu izmaksas",IF('6a+c+n'!$Q40="C",'6a+c+n'!O40,0))</f>
        <v>0</v>
      </c>
      <c r="P40" s="122">
        <f>IF($C$4="citu pasākumu izmaksas",IF('6a+c+n'!$Q40="C",'6a+c+n'!P40,0))</f>
        <v>0</v>
      </c>
    </row>
    <row r="41" spans="1:16" ht="20.399999999999999" x14ac:dyDescent="0.2">
      <c r="A41" s="53">
        <f>IF(P41=0,0,IF(COUNTBLANK(P41)=1,0,COUNTA($P$14:P41)))</f>
        <v>0</v>
      </c>
      <c r="B41" s="24" t="str">
        <f>IF($C$4="citu pasākumu izmaksas",IF('6a+c+n'!$Q41="C",'6a+c+n'!B41,0))</f>
        <v>09-00000</v>
      </c>
      <c r="C41" s="24" t="str">
        <f>IF($C$4="citu pasākumu izmaksas",IF('6a+c+n'!$Q41="C",'6a+c+n'!C41,0))</f>
        <v>Cinkotas skārda joslas 50x2mm montāža pa perimetru esošiem ventilācijas skursteņiem</v>
      </c>
      <c r="D41" s="24" t="str">
        <f>IF($C$4="citu pasākumu izmaksas",IF('6a+c+n'!$Q41="C",'6a+c+n'!D41,0))</f>
        <v>tm</v>
      </c>
      <c r="E41" s="47"/>
      <c r="F41" s="68"/>
      <c r="G41" s="121"/>
      <c r="H41" s="121">
        <f>IF($C$4="citu pasākumu izmaksas",IF('6a+c+n'!$Q41="C",'6a+c+n'!H41,0))</f>
        <v>0</v>
      </c>
      <c r="I41" s="121"/>
      <c r="J41" s="121"/>
      <c r="K41" s="122">
        <f>IF($C$4="citu pasākumu izmaksas",IF('6a+c+n'!$Q41="C",'6a+c+n'!K41,0))</f>
        <v>0</v>
      </c>
      <c r="L41" s="84">
        <f>IF($C$4="citu pasākumu izmaksas",IF('6a+c+n'!$Q41="C",'6a+c+n'!L41,0))</f>
        <v>0</v>
      </c>
      <c r="M41" s="121">
        <f>IF($C$4="citu pasākumu izmaksas",IF('6a+c+n'!$Q41="C",'6a+c+n'!M41,0))</f>
        <v>0</v>
      </c>
      <c r="N41" s="121">
        <f>IF($C$4="citu pasākumu izmaksas",IF('6a+c+n'!$Q41="C",'6a+c+n'!N41,0))</f>
        <v>0</v>
      </c>
      <c r="O41" s="121">
        <f>IF($C$4="citu pasākumu izmaksas",IF('6a+c+n'!$Q41="C",'6a+c+n'!O41,0))</f>
        <v>0</v>
      </c>
      <c r="P41" s="122">
        <f>IF($C$4="citu pasākumu izmaksas",IF('6a+c+n'!$Q41="C",'6a+c+n'!P41,0))</f>
        <v>0</v>
      </c>
    </row>
    <row r="42" spans="1:16" ht="20.399999999999999" x14ac:dyDescent="0.2">
      <c r="A42" s="53">
        <f>IF(P42=0,0,IF(COUNTBLANK(P42)=1,0,COUNTA($P$14:P42)))</f>
        <v>0</v>
      </c>
      <c r="B42" s="24" t="str">
        <f>IF($C$4="citu pasākumu izmaksas",IF('6a+c+n'!$Q42="C",'6a+c+n'!B42,0))</f>
        <v>09-00000</v>
      </c>
      <c r="C42" s="24" t="str">
        <f>IF($C$4="citu pasākumu izmaksas",IF('6a+c+n'!$Q42="C",'6a+c+n'!C42,0))</f>
        <v>Karsti cinkota skārda stati 30x4 mm piemetināti</v>
      </c>
      <c r="D42" s="24" t="str">
        <f>IF($C$4="citu pasākumu izmaksas",IF('6a+c+n'!$Q42="C",'6a+c+n'!D42,0))</f>
        <v>kompl</v>
      </c>
      <c r="E42" s="47"/>
      <c r="F42" s="68"/>
      <c r="G42" s="121"/>
      <c r="H42" s="121">
        <f>IF($C$4="citu pasākumu izmaksas",IF('6a+c+n'!$Q42="C",'6a+c+n'!H42,0))</f>
        <v>0</v>
      </c>
      <c r="I42" s="121"/>
      <c r="J42" s="121"/>
      <c r="K42" s="122">
        <f>IF($C$4="citu pasākumu izmaksas",IF('6a+c+n'!$Q42="C",'6a+c+n'!K42,0))</f>
        <v>0</v>
      </c>
      <c r="L42" s="84">
        <f>IF($C$4="citu pasākumu izmaksas",IF('6a+c+n'!$Q42="C",'6a+c+n'!L42,0))</f>
        <v>0</v>
      </c>
      <c r="M42" s="121">
        <f>IF($C$4="citu pasākumu izmaksas",IF('6a+c+n'!$Q42="C",'6a+c+n'!M42,0))</f>
        <v>0</v>
      </c>
      <c r="N42" s="121">
        <f>IF($C$4="citu pasākumu izmaksas",IF('6a+c+n'!$Q42="C",'6a+c+n'!N42,0))</f>
        <v>0</v>
      </c>
      <c r="O42" s="121">
        <f>IF($C$4="citu pasākumu izmaksas",IF('6a+c+n'!$Q42="C",'6a+c+n'!O42,0))</f>
        <v>0</v>
      </c>
      <c r="P42" s="122">
        <f>IF($C$4="citu pasākumu izmaksas",IF('6a+c+n'!$Q42="C",'6a+c+n'!P42,0))</f>
        <v>0</v>
      </c>
    </row>
    <row r="43" spans="1:16" ht="30.6" x14ac:dyDescent="0.2">
      <c r="A43" s="53">
        <f>IF(P43=0,0,IF(COUNTBLANK(P43)=1,0,COUNTA($P$14:P43)))</f>
        <v>0</v>
      </c>
      <c r="B43" s="24" t="str">
        <f>IF($C$4="citu pasākumu izmaksas",IF('6a+c+n'!$Q43="C",'6a+c+n'!B43,0))</f>
        <v>09-00000</v>
      </c>
      <c r="C43" s="24" t="str">
        <f>IF($C$4="citu pasākumu izmaksas",IF('6a+c+n'!$Q43="C",'6a+c+n'!C43,0))</f>
        <v>Karsti cinkota skārda b=1.0 mm ar rūpnieciski krāsotu  PURAL pārklājumu ventilācijas skursteņu jumtiņu montāža</v>
      </c>
      <c r="D43" s="24" t="str">
        <f>IF($C$4="citu pasākumu izmaksas",IF('6a+c+n'!$Q43="C",'6a+c+n'!D43,0))</f>
        <v>kompl</v>
      </c>
      <c r="E43" s="47"/>
      <c r="F43" s="68"/>
      <c r="G43" s="121"/>
      <c r="H43" s="121">
        <f>IF($C$4="citu pasākumu izmaksas",IF('6a+c+n'!$Q43="C",'6a+c+n'!H43,0))</f>
        <v>0</v>
      </c>
      <c r="I43" s="121"/>
      <c r="J43" s="121"/>
      <c r="K43" s="122">
        <f>IF($C$4="citu pasākumu izmaksas",IF('6a+c+n'!$Q43="C",'6a+c+n'!K43,0))</f>
        <v>0</v>
      </c>
      <c r="L43" s="84">
        <f>IF($C$4="citu pasākumu izmaksas",IF('6a+c+n'!$Q43="C",'6a+c+n'!L43,0))</f>
        <v>0</v>
      </c>
      <c r="M43" s="121">
        <f>IF($C$4="citu pasākumu izmaksas",IF('6a+c+n'!$Q43="C",'6a+c+n'!M43,0))</f>
        <v>0</v>
      </c>
      <c r="N43" s="121">
        <f>IF($C$4="citu pasākumu izmaksas",IF('6a+c+n'!$Q43="C",'6a+c+n'!N43,0))</f>
        <v>0</v>
      </c>
      <c r="O43" s="121">
        <f>IF($C$4="citu pasākumu izmaksas",IF('6a+c+n'!$Q43="C",'6a+c+n'!O43,0))</f>
        <v>0</v>
      </c>
      <c r="P43" s="122">
        <f>IF($C$4="citu pasākumu izmaksas",IF('6a+c+n'!$Q43="C",'6a+c+n'!P43,0))</f>
        <v>0</v>
      </c>
    </row>
    <row r="44" spans="1:16" ht="21" thickBot="1" x14ac:dyDescent="0.25">
      <c r="A44" s="53">
        <f>IF(P44=0,0,IF(COUNTBLANK(P44)=1,0,COUNTA($P$14:P44)))</f>
        <v>0</v>
      </c>
      <c r="B44" s="24" t="str">
        <f>IF($C$4="citu pasākumu izmaksas",IF('6a+c+n'!$Q44="C",'6a+c+n'!B44,0))</f>
        <v>09-00000</v>
      </c>
      <c r="C44" s="24" t="str">
        <f>IF($C$4="citu pasākumu izmaksas",IF('6a+c+n'!$Q44="C",'6a+c+n'!C44,0))</f>
        <v>Cinkota rabicas sieta (pret putniem) montāža pa perimetru ventilācijas skursteņiem</v>
      </c>
      <c r="D44" s="24" t="str">
        <f>IF($C$4="citu pasākumu izmaksas",IF('6a+c+n'!$Q44="C",'6a+c+n'!D44,0))</f>
        <v>kompl</v>
      </c>
      <c r="E44" s="47"/>
      <c r="F44" s="68"/>
      <c r="G44" s="121"/>
      <c r="H44" s="121">
        <f>IF($C$4="citu pasākumu izmaksas",IF('6a+c+n'!$Q44="C",'6a+c+n'!H44,0))</f>
        <v>0</v>
      </c>
      <c r="I44" s="121"/>
      <c r="J44" s="121"/>
      <c r="K44" s="122">
        <f>IF($C$4="citu pasākumu izmaksas",IF('6a+c+n'!$Q44="C",'6a+c+n'!K44,0))</f>
        <v>0</v>
      </c>
      <c r="L44" s="84">
        <f>IF($C$4="citu pasākumu izmaksas",IF('6a+c+n'!$Q44="C",'6a+c+n'!L44,0))</f>
        <v>0</v>
      </c>
      <c r="M44" s="121">
        <f>IF($C$4="citu pasākumu izmaksas",IF('6a+c+n'!$Q44="C",'6a+c+n'!M44,0))</f>
        <v>0</v>
      </c>
      <c r="N44" s="121">
        <f>IF($C$4="citu pasākumu izmaksas",IF('6a+c+n'!$Q44="C",'6a+c+n'!N44,0))</f>
        <v>0</v>
      </c>
      <c r="O44" s="121">
        <f>IF($C$4="citu pasākumu izmaksas",IF('6a+c+n'!$Q44="C",'6a+c+n'!O44,0))</f>
        <v>0</v>
      </c>
      <c r="P44" s="122">
        <f>IF($C$4="citu pasākumu izmaksas",IF('6a+c+n'!$Q44="C",'6a+c+n'!P44,0))</f>
        <v>0</v>
      </c>
    </row>
    <row r="45" spans="1:16" ht="12" customHeight="1" thickBot="1" x14ac:dyDescent="0.25">
      <c r="A45" s="320" t="s">
        <v>62</v>
      </c>
      <c r="B45" s="321"/>
      <c r="C45" s="321"/>
      <c r="D45" s="321"/>
      <c r="E45" s="321"/>
      <c r="F45" s="321"/>
      <c r="G45" s="321"/>
      <c r="H45" s="321"/>
      <c r="I45" s="321"/>
      <c r="J45" s="321"/>
      <c r="K45" s="322"/>
      <c r="L45" s="135">
        <f>SUM(L14:L44)</f>
        <v>0</v>
      </c>
      <c r="M45" s="136">
        <f>SUM(M14:M44)</f>
        <v>0</v>
      </c>
      <c r="N45" s="136">
        <f>SUM(N14:N44)</f>
        <v>0</v>
      </c>
      <c r="O45" s="136">
        <f>SUM(O14:O44)</f>
        <v>0</v>
      </c>
      <c r="P45" s="137">
        <f>SUM(P14:P44)</f>
        <v>0</v>
      </c>
    </row>
    <row r="46" spans="1:16" x14ac:dyDescent="0.2">
      <c r="A46" s="16"/>
      <c r="B46" s="16"/>
      <c r="C46" s="16"/>
      <c r="D46" s="16"/>
      <c r="E46" s="16"/>
      <c r="F46" s="16"/>
      <c r="G46" s="16"/>
      <c r="H46" s="1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1" t="s">
        <v>14</v>
      </c>
      <c r="B48" s="16"/>
      <c r="C48" s="323" t="str">
        <f>'Kops c'!C35:H35</f>
        <v>Gundega Ābelīte 03.06.2024</v>
      </c>
      <c r="D48" s="323"/>
      <c r="E48" s="323"/>
      <c r="F48" s="323"/>
      <c r="G48" s="323"/>
      <c r="H48" s="323"/>
      <c r="I48" s="16"/>
      <c r="J48" s="16"/>
      <c r="K48" s="16"/>
      <c r="L48" s="16"/>
      <c r="M48" s="16"/>
      <c r="N48" s="16"/>
      <c r="O48" s="16"/>
      <c r="P48" s="16"/>
    </row>
    <row r="49" spans="1:16" x14ac:dyDescent="0.2">
      <c r="A49" s="16"/>
      <c r="B49" s="16"/>
      <c r="C49" s="249" t="s">
        <v>15</v>
      </c>
      <c r="D49" s="249"/>
      <c r="E49" s="249"/>
      <c r="F49" s="249"/>
      <c r="G49" s="249"/>
      <c r="H49" s="249"/>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row r="51" spans="1:16" x14ac:dyDescent="0.2">
      <c r="A51" s="268" t="str">
        <f>'Kops n'!A38:D38</f>
        <v>Tāme sastādīta 2024. gada 3. jūnijā</v>
      </c>
      <c r="B51" s="269"/>
      <c r="C51" s="269"/>
      <c r="D51" s="269"/>
      <c r="E51" s="16"/>
      <c r="F51" s="16"/>
      <c r="G51" s="16"/>
      <c r="H51" s="16"/>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row r="53" spans="1:16" x14ac:dyDescent="0.2">
      <c r="A53" s="1" t="s">
        <v>41</v>
      </c>
      <c r="B53" s="16"/>
      <c r="C53" s="323" t="str">
        <f>'Kops c'!C40:H40</f>
        <v>Gundega Ābelīte 03.06.2024</v>
      </c>
      <c r="D53" s="323"/>
      <c r="E53" s="323"/>
      <c r="F53" s="323"/>
      <c r="G53" s="323"/>
      <c r="H53" s="323"/>
      <c r="I53" s="16"/>
      <c r="J53" s="16"/>
      <c r="K53" s="16"/>
      <c r="L53" s="16"/>
      <c r="M53" s="16"/>
      <c r="N53" s="16"/>
      <c r="O53" s="16"/>
      <c r="P53" s="16"/>
    </row>
    <row r="54" spans="1:16" x14ac:dyDescent="0.2">
      <c r="A54" s="16"/>
      <c r="B54" s="16"/>
      <c r="C54" s="249" t="s">
        <v>15</v>
      </c>
      <c r="D54" s="249"/>
      <c r="E54" s="249"/>
      <c r="F54" s="249"/>
      <c r="G54" s="249"/>
      <c r="H54" s="249"/>
      <c r="I54" s="16"/>
      <c r="J54" s="16"/>
      <c r="K54" s="16"/>
      <c r="L54" s="16"/>
      <c r="M54" s="16"/>
      <c r="N54" s="16"/>
      <c r="O54" s="16"/>
      <c r="P54" s="16"/>
    </row>
    <row r="55" spans="1:16" x14ac:dyDescent="0.2">
      <c r="A55" s="16"/>
      <c r="B55" s="16"/>
      <c r="C55" s="16"/>
      <c r="D55" s="16"/>
      <c r="E55" s="16"/>
      <c r="F55" s="16"/>
      <c r="G55" s="16"/>
      <c r="H55" s="16"/>
      <c r="I55" s="16"/>
      <c r="J55" s="16"/>
      <c r="K55" s="16"/>
      <c r="L55" s="16"/>
      <c r="M55" s="16"/>
      <c r="N55" s="16"/>
      <c r="O55" s="16"/>
      <c r="P55" s="16"/>
    </row>
    <row r="56" spans="1:16" x14ac:dyDescent="0.2">
      <c r="A56" s="80" t="s">
        <v>16</v>
      </c>
      <c r="B56" s="43"/>
      <c r="C56" s="87" t="str">
        <f>'Kops c'!C43</f>
        <v>1-00180</v>
      </c>
      <c r="D56" s="43"/>
      <c r="E56" s="16"/>
      <c r="F56" s="16"/>
      <c r="G56" s="16"/>
      <c r="H56" s="16"/>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54:H54"/>
    <mergeCell ref="L12:P12"/>
    <mergeCell ref="A45:K45"/>
    <mergeCell ref="C48:H48"/>
    <mergeCell ref="C49:H49"/>
    <mergeCell ref="A51:D51"/>
    <mergeCell ref="C53:H53"/>
  </mergeCells>
  <conditionalFormatting sqref="A45:K45">
    <cfRule type="containsText" dxfId="139" priority="3" operator="containsText" text="Tiešās izmaksas kopā, t. sk. darba devēja sociālais nodoklis __.__% ">
      <formula>NOT(ISERROR(SEARCH("Tiešās izmaksas kopā, t. sk. darba devēja sociālais nodoklis __.__% ",A45)))</formula>
    </cfRule>
  </conditionalFormatting>
  <conditionalFormatting sqref="A14:P44">
    <cfRule type="cellIs" dxfId="138" priority="1" operator="equal">
      <formula>0</formula>
    </cfRule>
  </conditionalFormatting>
  <conditionalFormatting sqref="C2:I2 D5:L8 N9:O9 L45:P45 C48:H48 C53:H53 C56">
    <cfRule type="cellIs" dxfId="137" priority="2"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sheetPr>
  <dimension ref="A1:P57"/>
  <sheetViews>
    <sheetView topLeftCell="A11" workbookViewId="0">
      <selection activeCell="J24" sqref="J2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'6a+c+n'!D1</f>
        <v>6</v>
      </c>
      <c r="E1" s="22"/>
      <c r="F1" s="22"/>
      <c r="G1" s="22"/>
      <c r="H1" s="22"/>
      <c r="I1" s="22"/>
      <c r="J1" s="22"/>
      <c r="N1" s="26"/>
      <c r="O1" s="27"/>
      <c r="P1" s="28"/>
    </row>
    <row r="2" spans="1:16" x14ac:dyDescent="0.2">
      <c r="A2" s="29"/>
      <c r="B2" s="29"/>
      <c r="C2" s="335" t="str">
        <f>'6a+c+n'!C2:I2</f>
        <v>Jumta darbi</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'6a+c+n'!A9</f>
        <v>Tāme sastādīta  2024. gada tirgus cenās, pamatojoties uz AR daļas rasējumiem</v>
      </c>
      <c r="B9" s="332"/>
      <c r="C9" s="332"/>
      <c r="D9" s="332"/>
      <c r="E9" s="332"/>
      <c r="F9" s="332"/>
      <c r="G9" s="31"/>
      <c r="H9" s="31"/>
      <c r="I9" s="31"/>
      <c r="J9" s="333" t="s">
        <v>45</v>
      </c>
      <c r="K9" s="333"/>
      <c r="L9" s="333"/>
      <c r="M9" s="333"/>
      <c r="N9" s="334">
        <f>P45</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izmaksas",IF('6a+c+n'!$Q14="N",'6a+c+n'!B14,0))</f>
        <v>0</v>
      </c>
      <c r="C14" s="23">
        <f>IF($C$4="Neattiecināmās izmaksas",IF('6a+c+n'!$Q14="N",'6a+c+n'!C14,0))</f>
        <v>0</v>
      </c>
      <c r="D14" s="23">
        <f>IF($C$4="Neattiecināmās izmaksas",IF('6a+c+n'!$Q14="N",'6a+c+n'!D14,0))</f>
        <v>0</v>
      </c>
      <c r="E14" s="46"/>
      <c r="F14" s="66"/>
      <c r="G14" s="119"/>
      <c r="H14" s="119">
        <f>IF($C$4="Neattiecināmās izmaksas",IF('6a+c+n'!$Q14="N",'6a+c+n'!H14,0))</f>
        <v>0</v>
      </c>
      <c r="I14" s="119"/>
      <c r="J14" s="119"/>
      <c r="K14" s="120">
        <f>IF($C$4="Neattiecināmās izmaksas",IF('6a+c+n'!$Q14="N",'6a+c+n'!K14,0))</f>
        <v>0</v>
      </c>
      <c r="L14" s="83">
        <f>IF($C$4="Neattiecināmās izmaksas",IF('6a+c+n'!$Q14="N",'6a+c+n'!L14,0))</f>
        <v>0</v>
      </c>
      <c r="M14" s="119">
        <f>IF($C$4="Neattiecināmās izmaksas",IF('6a+c+n'!$Q14="N",'6a+c+n'!M14,0))</f>
        <v>0</v>
      </c>
      <c r="N14" s="119">
        <f>IF($C$4="Neattiecināmās izmaksas",IF('6a+c+n'!$Q14="N",'6a+c+n'!N14,0))</f>
        <v>0</v>
      </c>
      <c r="O14" s="119">
        <f>IF($C$4="Neattiecināmās izmaksas",IF('6a+c+n'!$Q14="N",'6a+c+n'!O14,0))</f>
        <v>0</v>
      </c>
      <c r="P14" s="120">
        <f>IF($C$4="Neattiecināmās izmaksas",IF('6a+c+n'!$Q14="N",'6a+c+n'!P14,0))</f>
        <v>0</v>
      </c>
    </row>
    <row r="15" spans="1:16" x14ac:dyDescent="0.2">
      <c r="A15" s="53">
        <f>IF(P15=0,0,IF(COUNTBLANK(P15)=1,0,COUNTA($P$14:P15)))</f>
        <v>0</v>
      </c>
      <c r="B15" s="24">
        <f>IF($C$4="Neattiecināmās izmaksas",IF('6a+c+n'!$Q15="N",'6a+c+n'!B15,0))</f>
        <v>0</v>
      </c>
      <c r="C15" s="24">
        <f>IF($C$4="Neattiecināmās izmaksas",IF('6a+c+n'!$Q15="N",'6a+c+n'!C15,0))</f>
        <v>0</v>
      </c>
      <c r="D15" s="24">
        <f>IF($C$4="Neattiecināmās izmaksas",IF('6a+c+n'!$Q15="N",'6a+c+n'!D15,0))</f>
        <v>0</v>
      </c>
      <c r="E15" s="47"/>
      <c r="F15" s="68"/>
      <c r="G15" s="121"/>
      <c r="H15" s="121">
        <f>IF($C$4="Neattiecināmās izmaksas",IF('6a+c+n'!$Q15="N",'6a+c+n'!H15,0))</f>
        <v>0</v>
      </c>
      <c r="I15" s="121"/>
      <c r="J15" s="121"/>
      <c r="K15" s="122">
        <f>IF($C$4="Neattiecināmās izmaksas",IF('6a+c+n'!$Q15="N",'6a+c+n'!K15,0))</f>
        <v>0</v>
      </c>
      <c r="L15" s="84">
        <f>IF($C$4="Neattiecināmās izmaksas",IF('6a+c+n'!$Q15="N",'6a+c+n'!L15,0))</f>
        <v>0</v>
      </c>
      <c r="M15" s="121">
        <f>IF($C$4="Neattiecināmās izmaksas",IF('6a+c+n'!$Q15="N",'6a+c+n'!M15,0))</f>
        <v>0</v>
      </c>
      <c r="N15" s="121">
        <f>IF($C$4="Neattiecināmās izmaksas",IF('6a+c+n'!$Q15="N",'6a+c+n'!N15,0))</f>
        <v>0</v>
      </c>
      <c r="O15" s="121">
        <f>IF($C$4="Neattiecināmās izmaksas",IF('6a+c+n'!$Q15="N",'6a+c+n'!O15,0))</f>
        <v>0</v>
      </c>
      <c r="P15" s="122">
        <f>IF($C$4="Neattiecināmās izmaksas",IF('6a+c+n'!$Q15="N",'6a+c+n'!P15,0))</f>
        <v>0</v>
      </c>
    </row>
    <row r="16" spans="1:16" x14ac:dyDescent="0.2">
      <c r="A16" s="53">
        <f>IF(P16=0,0,IF(COUNTBLANK(P16)=1,0,COUNTA($P$14:P16)))</f>
        <v>0</v>
      </c>
      <c r="B16" s="24">
        <f>IF($C$4="Neattiecināmās izmaksas",IF('6a+c+n'!$Q16="N",'6a+c+n'!B16,0))</f>
        <v>0</v>
      </c>
      <c r="C16" s="24">
        <f>IF($C$4="Neattiecināmās izmaksas",IF('6a+c+n'!$Q16="N",'6a+c+n'!C16,0))</f>
        <v>0</v>
      </c>
      <c r="D16" s="24">
        <f>IF($C$4="Neattiecināmās izmaksas",IF('6a+c+n'!$Q16="N",'6a+c+n'!D16,0))</f>
        <v>0</v>
      </c>
      <c r="E16" s="47"/>
      <c r="F16" s="68"/>
      <c r="G16" s="121"/>
      <c r="H16" s="121">
        <f>IF($C$4="Neattiecināmās izmaksas",IF('6a+c+n'!$Q16="N",'6a+c+n'!H16,0))</f>
        <v>0</v>
      </c>
      <c r="I16" s="121"/>
      <c r="J16" s="121"/>
      <c r="K16" s="122">
        <f>IF($C$4="Neattiecināmās izmaksas",IF('6a+c+n'!$Q16="N",'6a+c+n'!K16,0))</f>
        <v>0</v>
      </c>
      <c r="L16" s="84">
        <f>IF($C$4="Neattiecināmās izmaksas",IF('6a+c+n'!$Q16="N",'6a+c+n'!L16,0))</f>
        <v>0</v>
      </c>
      <c r="M16" s="121">
        <f>IF($C$4="Neattiecināmās izmaksas",IF('6a+c+n'!$Q16="N",'6a+c+n'!M16,0))</f>
        <v>0</v>
      </c>
      <c r="N16" s="121">
        <f>IF($C$4="Neattiecināmās izmaksas",IF('6a+c+n'!$Q16="N",'6a+c+n'!N16,0))</f>
        <v>0</v>
      </c>
      <c r="O16" s="121">
        <f>IF($C$4="Neattiecināmās izmaksas",IF('6a+c+n'!$Q16="N",'6a+c+n'!O16,0))</f>
        <v>0</v>
      </c>
      <c r="P16" s="122">
        <f>IF($C$4="Neattiecināmās izmaksas",IF('6a+c+n'!$Q16="N",'6a+c+n'!P16,0))</f>
        <v>0</v>
      </c>
    </row>
    <row r="17" spans="1:16" x14ac:dyDescent="0.2">
      <c r="A17" s="53">
        <f>IF(P17=0,0,IF(COUNTBLANK(P17)=1,0,COUNTA($P$14:P17)))</f>
        <v>0</v>
      </c>
      <c r="B17" s="24">
        <f>IF($C$4="Neattiecināmās izmaksas",IF('6a+c+n'!$Q17="N",'6a+c+n'!B17,0))</f>
        <v>0</v>
      </c>
      <c r="C17" s="24">
        <f>IF($C$4="Neattiecināmās izmaksas",IF('6a+c+n'!$Q17="N",'6a+c+n'!C17,0))</f>
        <v>0</v>
      </c>
      <c r="D17" s="24">
        <f>IF($C$4="Neattiecināmās izmaksas",IF('6a+c+n'!$Q17="N",'6a+c+n'!D17,0))</f>
        <v>0</v>
      </c>
      <c r="E17" s="47"/>
      <c r="F17" s="68"/>
      <c r="G17" s="121"/>
      <c r="H17" s="121">
        <f>IF($C$4="Neattiecināmās izmaksas",IF('6a+c+n'!$Q17="N",'6a+c+n'!H17,0))</f>
        <v>0</v>
      </c>
      <c r="I17" s="121"/>
      <c r="J17" s="121"/>
      <c r="K17" s="122">
        <f>IF($C$4="Neattiecināmās izmaksas",IF('6a+c+n'!$Q17="N",'6a+c+n'!K17,0))</f>
        <v>0</v>
      </c>
      <c r="L17" s="84">
        <f>IF($C$4="Neattiecināmās izmaksas",IF('6a+c+n'!$Q17="N",'6a+c+n'!L17,0))</f>
        <v>0</v>
      </c>
      <c r="M17" s="121">
        <f>IF($C$4="Neattiecināmās izmaksas",IF('6a+c+n'!$Q17="N",'6a+c+n'!M17,0))</f>
        <v>0</v>
      </c>
      <c r="N17" s="121">
        <f>IF($C$4="Neattiecināmās izmaksas",IF('6a+c+n'!$Q17="N",'6a+c+n'!N17,0))</f>
        <v>0</v>
      </c>
      <c r="O17" s="121">
        <f>IF($C$4="Neattiecināmās izmaksas",IF('6a+c+n'!$Q17="N",'6a+c+n'!O17,0))</f>
        <v>0</v>
      </c>
      <c r="P17" s="122">
        <f>IF($C$4="Neattiecināmās izmaksas",IF('6a+c+n'!$Q17="N",'6a+c+n'!P17,0))</f>
        <v>0</v>
      </c>
    </row>
    <row r="18" spans="1:16" x14ac:dyDescent="0.2">
      <c r="A18" s="53">
        <f>IF(P18=0,0,IF(COUNTBLANK(P18)=1,0,COUNTA($P$14:P18)))</f>
        <v>0</v>
      </c>
      <c r="B18" s="24">
        <f>IF($C$4="Neattiecināmās izmaksas",IF('6a+c+n'!$Q18="N",'6a+c+n'!B18,0))</f>
        <v>0</v>
      </c>
      <c r="C18" s="24">
        <f>IF($C$4="Neattiecināmās izmaksas",IF('6a+c+n'!$Q18="N",'6a+c+n'!C18,0))</f>
        <v>0</v>
      </c>
      <c r="D18" s="24">
        <f>IF($C$4="Neattiecināmās izmaksas",IF('6a+c+n'!$Q18="N",'6a+c+n'!D18,0))</f>
        <v>0</v>
      </c>
      <c r="E18" s="47"/>
      <c r="F18" s="68"/>
      <c r="G18" s="121"/>
      <c r="H18" s="121">
        <f>IF($C$4="Neattiecināmās izmaksas",IF('6a+c+n'!$Q18="N",'6a+c+n'!H18,0))</f>
        <v>0</v>
      </c>
      <c r="I18" s="121"/>
      <c r="J18" s="121"/>
      <c r="K18" s="122">
        <f>IF($C$4="Neattiecināmās izmaksas",IF('6a+c+n'!$Q18="N",'6a+c+n'!K18,0))</f>
        <v>0</v>
      </c>
      <c r="L18" s="84">
        <f>IF($C$4="Neattiecināmās izmaksas",IF('6a+c+n'!$Q18="N",'6a+c+n'!L18,0))</f>
        <v>0</v>
      </c>
      <c r="M18" s="121">
        <f>IF($C$4="Neattiecināmās izmaksas",IF('6a+c+n'!$Q18="N",'6a+c+n'!M18,0))</f>
        <v>0</v>
      </c>
      <c r="N18" s="121">
        <f>IF($C$4="Neattiecināmās izmaksas",IF('6a+c+n'!$Q18="N",'6a+c+n'!N18,0))</f>
        <v>0</v>
      </c>
      <c r="O18" s="121">
        <f>IF($C$4="Neattiecināmās izmaksas",IF('6a+c+n'!$Q18="N",'6a+c+n'!O18,0))</f>
        <v>0</v>
      </c>
      <c r="P18" s="122">
        <f>IF($C$4="Neattiecināmās izmaksas",IF('6a+c+n'!$Q18="N",'6a+c+n'!P18,0))</f>
        <v>0</v>
      </c>
    </row>
    <row r="19" spans="1:16" x14ac:dyDescent="0.2">
      <c r="A19" s="53">
        <f>IF(P19=0,0,IF(COUNTBLANK(P19)=1,0,COUNTA($P$14:P19)))</f>
        <v>0</v>
      </c>
      <c r="B19" s="24">
        <f>IF($C$4="Neattiecināmās izmaksas",IF('6a+c+n'!$Q19="N",'6a+c+n'!B19,0))</f>
        <v>0</v>
      </c>
      <c r="C19" s="24">
        <f>IF($C$4="Neattiecināmās izmaksas",IF('6a+c+n'!$Q19="N",'6a+c+n'!C19,0))</f>
        <v>0</v>
      </c>
      <c r="D19" s="24">
        <f>IF($C$4="Neattiecināmās izmaksas",IF('6a+c+n'!$Q19="N",'6a+c+n'!D19,0))</f>
        <v>0</v>
      </c>
      <c r="E19" s="47"/>
      <c r="F19" s="68"/>
      <c r="G19" s="121"/>
      <c r="H19" s="121">
        <f>IF($C$4="Neattiecināmās izmaksas",IF('6a+c+n'!$Q19="N",'6a+c+n'!H19,0))</f>
        <v>0</v>
      </c>
      <c r="I19" s="121"/>
      <c r="J19" s="121"/>
      <c r="K19" s="122">
        <f>IF($C$4="Neattiecināmās izmaksas",IF('6a+c+n'!$Q19="N",'6a+c+n'!K19,0))</f>
        <v>0</v>
      </c>
      <c r="L19" s="84">
        <f>IF($C$4="Neattiecināmās izmaksas",IF('6a+c+n'!$Q19="N",'6a+c+n'!L19,0))</f>
        <v>0</v>
      </c>
      <c r="M19" s="121">
        <f>IF($C$4="Neattiecināmās izmaksas",IF('6a+c+n'!$Q19="N",'6a+c+n'!M19,0))</f>
        <v>0</v>
      </c>
      <c r="N19" s="121">
        <f>IF($C$4="Neattiecināmās izmaksas",IF('6a+c+n'!$Q19="N",'6a+c+n'!N19,0))</f>
        <v>0</v>
      </c>
      <c r="O19" s="121">
        <f>IF($C$4="Neattiecināmās izmaksas",IF('6a+c+n'!$Q19="N",'6a+c+n'!O19,0))</f>
        <v>0</v>
      </c>
      <c r="P19" s="122">
        <f>IF($C$4="Neattiecināmās izmaksas",IF('6a+c+n'!$Q19="N",'6a+c+n'!P19,0))</f>
        <v>0</v>
      </c>
    </row>
    <row r="20" spans="1:16" x14ac:dyDescent="0.2">
      <c r="A20" s="53">
        <f>IF(P20=0,0,IF(COUNTBLANK(P20)=1,0,COUNTA($P$14:P20)))</f>
        <v>0</v>
      </c>
      <c r="B20" s="24">
        <f>IF($C$4="Neattiecināmās izmaksas",IF('6a+c+n'!$Q20="N",'6a+c+n'!B20,0))</f>
        <v>0</v>
      </c>
      <c r="C20" s="24">
        <f>IF($C$4="Neattiecināmās izmaksas",IF('6a+c+n'!$Q20="N",'6a+c+n'!C20,0))</f>
        <v>0</v>
      </c>
      <c r="D20" s="24">
        <f>IF($C$4="Neattiecināmās izmaksas",IF('6a+c+n'!$Q20="N",'6a+c+n'!D20,0))</f>
        <v>0</v>
      </c>
      <c r="E20" s="47"/>
      <c r="F20" s="68"/>
      <c r="G20" s="121"/>
      <c r="H20" s="121">
        <f>IF($C$4="Neattiecināmās izmaksas",IF('6a+c+n'!$Q20="N",'6a+c+n'!H20,0))</f>
        <v>0</v>
      </c>
      <c r="I20" s="121"/>
      <c r="J20" s="121"/>
      <c r="K20" s="122">
        <f>IF($C$4="Neattiecināmās izmaksas",IF('6a+c+n'!$Q20="N",'6a+c+n'!K20,0))</f>
        <v>0</v>
      </c>
      <c r="L20" s="84">
        <f>IF($C$4="Neattiecināmās izmaksas",IF('6a+c+n'!$Q20="N",'6a+c+n'!L20,0))</f>
        <v>0</v>
      </c>
      <c r="M20" s="121">
        <f>IF($C$4="Neattiecināmās izmaksas",IF('6a+c+n'!$Q20="N",'6a+c+n'!M20,0))</f>
        <v>0</v>
      </c>
      <c r="N20" s="121">
        <f>IF($C$4="Neattiecināmās izmaksas",IF('6a+c+n'!$Q20="N",'6a+c+n'!N20,0))</f>
        <v>0</v>
      </c>
      <c r="O20" s="121">
        <f>IF($C$4="Neattiecināmās izmaksas",IF('6a+c+n'!$Q20="N",'6a+c+n'!O20,0))</f>
        <v>0</v>
      </c>
      <c r="P20" s="122">
        <f>IF($C$4="Neattiecināmās izmaksas",IF('6a+c+n'!$Q20="N",'6a+c+n'!P20,0))</f>
        <v>0</v>
      </c>
    </row>
    <row r="21" spans="1:16" x14ac:dyDescent="0.2">
      <c r="A21" s="53">
        <f>IF(P21=0,0,IF(COUNTBLANK(P21)=1,0,COUNTA($P$14:P21)))</f>
        <v>0</v>
      </c>
      <c r="B21" s="24">
        <f>IF($C$4="Neattiecināmās izmaksas",IF('6a+c+n'!$Q21="N",'6a+c+n'!B21,0))</f>
        <v>0</v>
      </c>
      <c r="C21" s="24">
        <f>IF($C$4="Neattiecināmās izmaksas",IF('6a+c+n'!$Q21="N",'6a+c+n'!C21,0))</f>
        <v>0</v>
      </c>
      <c r="D21" s="24">
        <f>IF($C$4="Neattiecināmās izmaksas",IF('6a+c+n'!$Q21="N",'6a+c+n'!D21,0))</f>
        <v>0</v>
      </c>
      <c r="E21" s="47"/>
      <c r="F21" s="68"/>
      <c r="G21" s="121"/>
      <c r="H21" s="121">
        <f>IF($C$4="Neattiecināmās izmaksas",IF('6a+c+n'!$Q21="N",'6a+c+n'!H21,0))</f>
        <v>0</v>
      </c>
      <c r="I21" s="121"/>
      <c r="J21" s="121"/>
      <c r="K21" s="122">
        <f>IF($C$4="Neattiecināmās izmaksas",IF('6a+c+n'!$Q21="N",'6a+c+n'!K21,0))</f>
        <v>0</v>
      </c>
      <c r="L21" s="84">
        <f>IF($C$4="Neattiecināmās izmaksas",IF('6a+c+n'!$Q21="N",'6a+c+n'!L21,0))</f>
        <v>0</v>
      </c>
      <c r="M21" s="121">
        <f>IF($C$4="Neattiecināmās izmaksas",IF('6a+c+n'!$Q21="N",'6a+c+n'!M21,0))</f>
        <v>0</v>
      </c>
      <c r="N21" s="121">
        <f>IF($C$4="Neattiecināmās izmaksas",IF('6a+c+n'!$Q21="N",'6a+c+n'!N21,0))</f>
        <v>0</v>
      </c>
      <c r="O21" s="121">
        <f>IF($C$4="Neattiecināmās izmaksas",IF('6a+c+n'!$Q21="N",'6a+c+n'!O21,0))</f>
        <v>0</v>
      </c>
      <c r="P21" s="122">
        <f>IF($C$4="Neattiecināmās izmaksas",IF('6a+c+n'!$Q21="N",'6a+c+n'!P21,0))</f>
        <v>0</v>
      </c>
    </row>
    <row r="22" spans="1:16" x14ac:dyDescent="0.2">
      <c r="A22" s="53">
        <f>IF(P22=0,0,IF(COUNTBLANK(P22)=1,0,COUNTA($P$14:P22)))</f>
        <v>0</v>
      </c>
      <c r="B22" s="24">
        <f>IF($C$4="Neattiecināmās izmaksas",IF('6a+c+n'!$Q22="N",'6a+c+n'!B22,0))</f>
        <v>0</v>
      </c>
      <c r="C22" s="24">
        <f>IF($C$4="Neattiecināmās izmaksas",IF('6a+c+n'!$Q22="N",'6a+c+n'!C22,0))</f>
        <v>0</v>
      </c>
      <c r="D22" s="24">
        <f>IF($C$4="Neattiecināmās izmaksas",IF('6a+c+n'!$Q22="N",'6a+c+n'!D22,0))</f>
        <v>0</v>
      </c>
      <c r="E22" s="47"/>
      <c r="F22" s="68"/>
      <c r="G22" s="121"/>
      <c r="H22" s="121">
        <f>IF($C$4="Neattiecināmās izmaksas",IF('6a+c+n'!$Q22="N",'6a+c+n'!H22,0))</f>
        <v>0</v>
      </c>
      <c r="I22" s="121"/>
      <c r="J22" s="121"/>
      <c r="K22" s="122">
        <f>IF($C$4="Neattiecināmās izmaksas",IF('6a+c+n'!$Q22="N",'6a+c+n'!K22,0))</f>
        <v>0</v>
      </c>
      <c r="L22" s="84">
        <f>IF($C$4="Neattiecināmās izmaksas",IF('6a+c+n'!$Q22="N",'6a+c+n'!L22,0))</f>
        <v>0</v>
      </c>
      <c r="M22" s="121">
        <f>IF($C$4="Neattiecināmās izmaksas",IF('6a+c+n'!$Q22="N",'6a+c+n'!M22,0))</f>
        <v>0</v>
      </c>
      <c r="N22" s="121">
        <f>IF($C$4="Neattiecināmās izmaksas",IF('6a+c+n'!$Q22="N",'6a+c+n'!N22,0))</f>
        <v>0</v>
      </c>
      <c r="O22" s="121">
        <f>IF($C$4="Neattiecināmās izmaksas",IF('6a+c+n'!$Q22="N",'6a+c+n'!O22,0))</f>
        <v>0</v>
      </c>
      <c r="P22" s="122">
        <f>IF($C$4="Neattiecināmās izmaksas",IF('6a+c+n'!$Q22="N",'6a+c+n'!P22,0))</f>
        <v>0</v>
      </c>
    </row>
    <row r="23" spans="1:16" x14ac:dyDescent="0.2">
      <c r="A23" s="53">
        <f>IF(P23=0,0,IF(COUNTBLANK(P23)=1,0,COUNTA($P$14:P23)))</f>
        <v>0</v>
      </c>
      <c r="B23" s="24">
        <f>IF($C$4="Neattiecināmās izmaksas",IF('6a+c+n'!$Q23="N",'6a+c+n'!B23,0))</f>
        <v>0</v>
      </c>
      <c r="C23" s="24">
        <f>IF($C$4="Neattiecināmās izmaksas",IF('6a+c+n'!$Q23="N",'6a+c+n'!C23,0))</f>
        <v>0</v>
      </c>
      <c r="D23" s="24">
        <f>IF($C$4="Neattiecināmās izmaksas",IF('6a+c+n'!$Q23="N",'6a+c+n'!D23,0))</f>
        <v>0</v>
      </c>
      <c r="E23" s="47"/>
      <c r="F23" s="68"/>
      <c r="G23" s="121"/>
      <c r="H23" s="121">
        <f>IF($C$4="Neattiecināmās izmaksas",IF('6a+c+n'!$Q23="N",'6a+c+n'!H23,0))</f>
        <v>0</v>
      </c>
      <c r="I23" s="121"/>
      <c r="J23" s="121"/>
      <c r="K23" s="122">
        <f>IF($C$4="Neattiecināmās izmaksas",IF('6a+c+n'!$Q23="N",'6a+c+n'!K23,0))</f>
        <v>0</v>
      </c>
      <c r="L23" s="84">
        <f>IF($C$4="Neattiecināmās izmaksas",IF('6a+c+n'!$Q23="N",'6a+c+n'!L23,0))</f>
        <v>0</v>
      </c>
      <c r="M23" s="121">
        <f>IF($C$4="Neattiecināmās izmaksas",IF('6a+c+n'!$Q23="N",'6a+c+n'!M23,0))</f>
        <v>0</v>
      </c>
      <c r="N23" s="121">
        <f>IF($C$4="Neattiecināmās izmaksas",IF('6a+c+n'!$Q23="N",'6a+c+n'!N23,0))</f>
        <v>0</v>
      </c>
      <c r="O23" s="121">
        <f>IF($C$4="Neattiecināmās izmaksas",IF('6a+c+n'!$Q23="N",'6a+c+n'!O23,0))</f>
        <v>0</v>
      </c>
      <c r="P23" s="122">
        <f>IF($C$4="Neattiecināmās izmaksas",IF('6a+c+n'!$Q23="N",'6a+c+n'!P23,0))</f>
        <v>0</v>
      </c>
    </row>
    <row r="24" spans="1:16" x14ac:dyDescent="0.2">
      <c r="A24" s="53">
        <f>IF(P24=0,0,IF(COUNTBLANK(P24)=1,0,COUNTA($P$14:P24)))</f>
        <v>0</v>
      </c>
      <c r="B24" s="24">
        <f>IF($C$4="Neattiecināmās izmaksas",IF('6a+c+n'!$Q24="N",'6a+c+n'!B24,0))</f>
        <v>0</v>
      </c>
      <c r="C24" s="24">
        <f>IF($C$4="Neattiecināmās izmaksas",IF('6a+c+n'!$Q24="N",'6a+c+n'!C24,0))</f>
        <v>0</v>
      </c>
      <c r="D24" s="24">
        <f>IF($C$4="Neattiecināmās izmaksas",IF('6a+c+n'!$Q24="N",'6a+c+n'!D24,0))</f>
        <v>0</v>
      </c>
      <c r="E24" s="47"/>
      <c r="F24" s="68"/>
      <c r="G24" s="121"/>
      <c r="H24" s="121">
        <f>IF($C$4="Neattiecināmās izmaksas",IF('6a+c+n'!$Q24="N",'6a+c+n'!H24,0))</f>
        <v>0</v>
      </c>
      <c r="I24" s="121"/>
      <c r="J24" s="121"/>
      <c r="K24" s="122">
        <f>IF($C$4="Neattiecināmās izmaksas",IF('6a+c+n'!$Q24="N",'6a+c+n'!K24,0))</f>
        <v>0</v>
      </c>
      <c r="L24" s="84">
        <f>IF($C$4="Neattiecināmās izmaksas",IF('6a+c+n'!$Q24="N",'6a+c+n'!L24,0))</f>
        <v>0</v>
      </c>
      <c r="M24" s="121">
        <f>IF($C$4="Neattiecināmās izmaksas",IF('6a+c+n'!$Q24="N",'6a+c+n'!M24,0))</f>
        <v>0</v>
      </c>
      <c r="N24" s="121">
        <f>IF($C$4="Neattiecināmās izmaksas",IF('6a+c+n'!$Q24="N",'6a+c+n'!N24,0))</f>
        <v>0</v>
      </c>
      <c r="O24" s="121">
        <f>IF($C$4="Neattiecināmās izmaksas",IF('6a+c+n'!$Q24="N",'6a+c+n'!O24,0))</f>
        <v>0</v>
      </c>
      <c r="P24" s="122">
        <f>IF($C$4="Neattiecināmās izmaksas",IF('6a+c+n'!$Q24="N",'6a+c+n'!P24,0))</f>
        <v>0</v>
      </c>
    </row>
    <row r="25" spans="1:16" x14ac:dyDescent="0.2">
      <c r="A25" s="53">
        <f>IF(P25=0,0,IF(COUNTBLANK(P25)=1,0,COUNTA($P$14:P25)))</f>
        <v>0</v>
      </c>
      <c r="B25" s="24">
        <f>IF($C$4="Neattiecināmās izmaksas",IF('6a+c+n'!$Q25="N",'6a+c+n'!B25,0))</f>
        <v>0</v>
      </c>
      <c r="C25" s="24">
        <f>IF($C$4="Neattiecināmās izmaksas",IF('6a+c+n'!$Q25="N",'6a+c+n'!C25,0))</f>
        <v>0</v>
      </c>
      <c r="D25" s="24">
        <f>IF($C$4="Neattiecināmās izmaksas",IF('6a+c+n'!$Q25="N",'6a+c+n'!D25,0))</f>
        <v>0</v>
      </c>
      <c r="E25" s="47"/>
      <c r="F25" s="68"/>
      <c r="G25" s="121"/>
      <c r="H25" s="121">
        <f>IF($C$4="Neattiecināmās izmaksas",IF('6a+c+n'!$Q25="N",'6a+c+n'!H25,0))</f>
        <v>0</v>
      </c>
      <c r="I25" s="121"/>
      <c r="J25" s="121"/>
      <c r="K25" s="122">
        <f>IF($C$4="Neattiecināmās izmaksas",IF('6a+c+n'!$Q25="N",'6a+c+n'!K25,0))</f>
        <v>0</v>
      </c>
      <c r="L25" s="84">
        <f>IF($C$4="Neattiecināmās izmaksas",IF('6a+c+n'!$Q25="N",'6a+c+n'!L25,0))</f>
        <v>0</v>
      </c>
      <c r="M25" s="121">
        <f>IF($C$4="Neattiecināmās izmaksas",IF('6a+c+n'!$Q25="N",'6a+c+n'!M25,0))</f>
        <v>0</v>
      </c>
      <c r="N25" s="121">
        <f>IF($C$4="Neattiecināmās izmaksas",IF('6a+c+n'!$Q25="N",'6a+c+n'!N25,0))</f>
        <v>0</v>
      </c>
      <c r="O25" s="121">
        <f>IF($C$4="Neattiecināmās izmaksas",IF('6a+c+n'!$Q25="N",'6a+c+n'!O25,0))</f>
        <v>0</v>
      </c>
      <c r="P25" s="122">
        <f>IF($C$4="Neattiecināmās izmaksas",IF('6a+c+n'!$Q25="N",'6a+c+n'!P25,0))</f>
        <v>0</v>
      </c>
    </row>
    <row r="26" spans="1:16" x14ac:dyDescent="0.2">
      <c r="A26" s="53">
        <f>IF(P26=0,0,IF(COUNTBLANK(P26)=1,0,COUNTA($P$14:P26)))</f>
        <v>0</v>
      </c>
      <c r="B26" s="24">
        <f>IF($C$4="Neattiecināmās izmaksas",IF('6a+c+n'!$Q26="N",'6a+c+n'!B26,0))</f>
        <v>0</v>
      </c>
      <c r="C26" s="24">
        <f>IF($C$4="Neattiecināmās izmaksas",IF('6a+c+n'!$Q26="N",'6a+c+n'!C26,0))</f>
        <v>0</v>
      </c>
      <c r="D26" s="24">
        <f>IF($C$4="Neattiecināmās izmaksas",IF('6a+c+n'!$Q26="N",'6a+c+n'!D26,0))</f>
        <v>0</v>
      </c>
      <c r="E26" s="47"/>
      <c r="F26" s="68"/>
      <c r="G26" s="121"/>
      <c r="H26" s="121">
        <f>IF($C$4="Neattiecināmās izmaksas",IF('6a+c+n'!$Q26="N",'6a+c+n'!H26,0))</f>
        <v>0</v>
      </c>
      <c r="I26" s="121"/>
      <c r="J26" s="121"/>
      <c r="K26" s="122">
        <f>IF($C$4="Neattiecināmās izmaksas",IF('6a+c+n'!$Q26="N",'6a+c+n'!K26,0))</f>
        <v>0</v>
      </c>
      <c r="L26" s="84">
        <f>IF($C$4="Neattiecināmās izmaksas",IF('6a+c+n'!$Q26="N",'6a+c+n'!L26,0))</f>
        <v>0</v>
      </c>
      <c r="M26" s="121">
        <f>IF($C$4="Neattiecināmās izmaksas",IF('6a+c+n'!$Q26="N",'6a+c+n'!M26,0))</f>
        <v>0</v>
      </c>
      <c r="N26" s="121">
        <f>IF($C$4="Neattiecināmās izmaksas",IF('6a+c+n'!$Q26="N",'6a+c+n'!N26,0))</f>
        <v>0</v>
      </c>
      <c r="O26" s="121">
        <f>IF($C$4="Neattiecināmās izmaksas",IF('6a+c+n'!$Q26="N",'6a+c+n'!O26,0))</f>
        <v>0</v>
      </c>
      <c r="P26" s="122">
        <f>IF($C$4="Neattiecināmās izmaksas",IF('6a+c+n'!$Q26="N",'6a+c+n'!P26,0))</f>
        <v>0</v>
      </c>
    </row>
    <row r="27" spans="1:16" x14ac:dyDescent="0.2">
      <c r="A27" s="53">
        <f>IF(P27=0,0,IF(COUNTBLANK(P27)=1,0,COUNTA($P$14:P27)))</f>
        <v>0</v>
      </c>
      <c r="B27" s="24">
        <f>IF($C$4="Neattiecināmās izmaksas",IF('6a+c+n'!$Q27="N",'6a+c+n'!B27,0))</f>
        <v>0</v>
      </c>
      <c r="C27" s="24">
        <f>IF($C$4="Neattiecināmās izmaksas",IF('6a+c+n'!$Q27="N",'6a+c+n'!C27,0))</f>
        <v>0</v>
      </c>
      <c r="D27" s="24">
        <f>IF($C$4="Neattiecināmās izmaksas",IF('6a+c+n'!$Q27="N",'6a+c+n'!D27,0))</f>
        <v>0</v>
      </c>
      <c r="E27" s="47"/>
      <c r="F27" s="68"/>
      <c r="G27" s="121"/>
      <c r="H27" s="121">
        <f>IF($C$4="Neattiecināmās izmaksas",IF('6a+c+n'!$Q27="N",'6a+c+n'!H27,0))</f>
        <v>0</v>
      </c>
      <c r="I27" s="121"/>
      <c r="J27" s="121"/>
      <c r="K27" s="122">
        <f>IF($C$4="Neattiecināmās izmaksas",IF('6a+c+n'!$Q27="N",'6a+c+n'!K27,0))</f>
        <v>0</v>
      </c>
      <c r="L27" s="84">
        <f>IF($C$4="Neattiecināmās izmaksas",IF('6a+c+n'!$Q27="N",'6a+c+n'!L27,0))</f>
        <v>0</v>
      </c>
      <c r="M27" s="121">
        <f>IF($C$4="Neattiecināmās izmaksas",IF('6a+c+n'!$Q27="N",'6a+c+n'!M27,0))</f>
        <v>0</v>
      </c>
      <c r="N27" s="121">
        <f>IF($C$4="Neattiecināmās izmaksas",IF('6a+c+n'!$Q27="N",'6a+c+n'!N27,0))</f>
        <v>0</v>
      </c>
      <c r="O27" s="121">
        <f>IF($C$4="Neattiecināmās izmaksas",IF('6a+c+n'!$Q27="N",'6a+c+n'!O27,0))</f>
        <v>0</v>
      </c>
      <c r="P27" s="122">
        <f>IF($C$4="Neattiecināmās izmaksas",IF('6a+c+n'!$Q27="N",'6a+c+n'!P27,0))</f>
        <v>0</v>
      </c>
    </row>
    <row r="28" spans="1:16" x14ac:dyDescent="0.2">
      <c r="A28" s="53">
        <f>IF(P28=0,0,IF(COUNTBLANK(P28)=1,0,COUNTA($P$14:P28)))</f>
        <v>0</v>
      </c>
      <c r="B28" s="24">
        <f>IF($C$4="Neattiecināmās izmaksas",IF('6a+c+n'!$Q28="N",'6a+c+n'!B28,0))</f>
        <v>0</v>
      </c>
      <c r="C28" s="24">
        <f>IF($C$4="Neattiecināmās izmaksas",IF('6a+c+n'!$Q28="N",'6a+c+n'!C28,0))</f>
        <v>0</v>
      </c>
      <c r="D28" s="24">
        <f>IF($C$4="Neattiecināmās izmaksas",IF('6a+c+n'!$Q28="N",'6a+c+n'!D28,0))</f>
        <v>0</v>
      </c>
      <c r="E28" s="47"/>
      <c r="F28" s="68"/>
      <c r="G28" s="121"/>
      <c r="H28" s="121">
        <f>IF($C$4="Neattiecināmās izmaksas",IF('6a+c+n'!$Q28="N",'6a+c+n'!H28,0))</f>
        <v>0</v>
      </c>
      <c r="I28" s="121"/>
      <c r="J28" s="121"/>
      <c r="K28" s="122">
        <f>IF($C$4="Neattiecināmās izmaksas",IF('6a+c+n'!$Q28="N",'6a+c+n'!K28,0))</f>
        <v>0</v>
      </c>
      <c r="L28" s="84">
        <f>IF($C$4="Neattiecināmās izmaksas",IF('6a+c+n'!$Q28="N",'6a+c+n'!L28,0))</f>
        <v>0</v>
      </c>
      <c r="M28" s="121">
        <f>IF($C$4="Neattiecināmās izmaksas",IF('6a+c+n'!$Q28="N",'6a+c+n'!M28,0))</f>
        <v>0</v>
      </c>
      <c r="N28" s="121">
        <f>IF($C$4="Neattiecināmās izmaksas",IF('6a+c+n'!$Q28="N",'6a+c+n'!N28,0))</f>
        <v>0</v>
      </c>
      <c r="O28" s="121">
        <f>IF($C$4="Neattiecināmās izmaksas",IF('6a+c+n'!$Q28="N",'6a+c+n'!O28,0))</f>
        <v>0</v>
      </c>
      <c r="P28" s="122">
        <f>IF($C$4="Neattiecināmās izmaksas",IF('6a+c+n'!$Q28="N",'6a+c+n'!P28,0))</f>
        <v>0</v>
      </c>
    </row>
    <row r="29" spans="1:16" x14ac:dyDescent="0.2">
      <c r="A29" s="53">
        <f>IF(P29=0,0,IF(COUNTBLANK(P29)=1,0,COUNTA($P$14:P29)))</f>
        <v>0</v>
      </c>
      <c r="B29" s="24">
        <f>IF($C$4="Neattiecināmās izmaksas",IF('6a+c+n'!$Q29="N",'6a+c+n'!B29,0))</f>
        <v>0</v>
      </c>
      <c r="C29" s="24">
        <f>IF($C$4="Neattiecināmās izmaksas",IF('6a+c+n'!$Q29="N",'6a+c+n'!C29,0))</f>
        <v>0</v>
      </c>
      <c r="D29" s="24">
        <f>IF($C$4="Neattiecināmās izmaksas",IF('6a+c+n'!$Q29="N",'6a+c+n'!D29,0))</f>
        <v>0</v>
      </c>
      <c r="E29" s="47"/>
      <c r="F29" s="68"/>
      <c r="G29" s="121"/>
      <c r="H29" s="121">
        <f>IF($C$4="Neattiecināmās izmaksas",IF('6a+c+n'!$Q29="N",'6a+c+n'!H29,0))</f>
        <v>0</v>
      </c>
      <c r="I29" s="121"/>
      <c r="J29" s="121"/>
      <c r="K29" s="122">
        <f>IF($C$4="Neattiecināmās izmaksas",IF('6a+c+n'!$Q29="N",'6a+c+n'!K29,0))</f>
        <v>0</v>
      </c>
      <c r="L29" s="84">
        <f>IF($C$4="Neattiecināmās izmaksas",IF('6a+c+n'!$Q29="N",'6a+c+n'!L29,0))</f>
        <v>0</v>
      </c>
      <c r="M29" s="121">
        <f>IF($C$4="Neattiecināmās izmaksas",IF('6a+c+n'!$Q29="N",'6a+c+n'!M29,0))</f>
        <v>0</v>
      </c>
      <c r="N29" s="121">
        <f>IF($C$4="Neattiecināmās izmaksas",IF('6a+c+n'!$Q29="N",'6a+c+n'!N29,0))</f>
        <v>0</v>
      </c>
      <c r="O29" s="121">
        <f>IF($C$4="Neattiecināmās izmaksas",IF('6a+c+n'!$Q29="N",'6a+c+n'!O29,0))</f>
        <v>0</v>
      </c>
      <c r="P29" s="122">
        <f>IF($C$4="Neattiecināmās izmaksas",IF('6a+c+n'!$Q29="N",'6a+c+n'!P29,0))</f>
        <v>0</v>
      </c>
    </row>
    <row r="30" spans="1:16" x14ac:dyDescent="0.2">
      <c r="A30" s="53">
        <f>IF(P30=0,0,IF(COUNTBLANK(P30)=1,0,COUNTA($P$14:P30)))</f>
        <v>0</v>
      </c>
      <c r="B30" s="24">
        <f>IF($C$4="Neattiecināmās izmaksas",IF('6a+c+n'!$Q30="N",'6a+c+n'!B30,0))</f>
        <v>0</v>
      </c>
      <c r="C30" s="24">
        <f>IF($C$4="Neattiecināmās izmaksas",IF('6a+c+n'!$Q30="N",'6a+c+n'!C30,0))</f>
        <v>0</v>
      </c>
      <c r="D30" s="24">
        <f>IF($C$4="Neattiecināmās izmaksas",IF('6a+c+n'!$Q30="N",'6a+c+n'!D30,0))</f>
        <v>0</v>
      </c>
      <c r="E30" s="47"/>
      <c r="F30" s="68"/>
      <c r="G30" s="121"/>
      <c r="H30" s="121">
        <f>IF($C$4="Neattiecināmās izmaksas",IF('6a+c+n'!$Q30="N",'6a+c+n'!H30,0))</f>
        <v>0</v>
      </c>
      <c r="I30" s="121"/>
      <c r="J30" s="121"/>
      <c r="K30" s="122">
        <f>IF($C$4="Neattiecināmās izmaksas",IF('6a+c+n'!$Q30="N",'6a+c+n'!K30,0))</f>
        <v>0</v>
      </c>
      <c r="L30" s="84">
        <f>IF($C$4="Neattiecināmās izmaksas",IF('6a+c+n'!$Q30="N",'6a+c+n'!L30,0))</f>
        <v>0</v>
      </c>
      <c r="M30" s="121">
        <f>IF($C$4="Neattiecināmās izmaksas",IF('6a+c+n'!$Q30="N",'6a+c+n'!M30,0))</f>
        <v>0</v>
      </c>
      <c r="N30" s="121">
        <f>IF($C$4="Neattiecināmās izmaksas",IF('6a+c+n'!$Q30="N",'6a+c+n'!N30,0))</f>
        <v>0</v>
      </c>
      <c r="O30" s="121">
        <f>IF($C$4="Neattiecināmās izmaksas",IF('6a+c+n'!$Q30="N",'6a+c+n'!O30,0))</f>
        <v>0</v>
      </c>
      <c r="P30" s="122">
        <f>IF($C$4="Neattiecināmās izmaksas",IF('6a+c+n'!$Q30="N",'6a+c+n'!P30,0))</f>
        <v>0</v>
      </c>
    </row>
    <row r="31" spans="1:16" x14ac:dyDescent="0.2">
      <c r="A31" s="53">
        <f>IF(P31=0,0,IF(COUNTBLANK(P31)=1,0,COUNTA($P$14:P31)))</f>
        <v>0</v>
      </c>
      <c r="B31" s="24">
        <f>IF($C$4="Neattiecināmās izmaksas",IF('6a+c+n'!$Q31="N",'6a+c+n'!B31,0))</f>
        <v>0</v>
      </c>
      <c r="C31" s="24">
        <f>IF($C$4="Neattiecināmās izmaksas",IF('6a+c+n'!$Q31="N",'6a+c+n'!C31,0))</f>
        <v>0</v>
      </c>
      <c r="D31" s="24">
        <f>IF($C$4="Neattiecināmās izmaksas",IF('6a+c+n'!$Q31="N",'6a+c+n'!D31,0))</f>
        <v>0</v>
      </c>
      <c r="E31" s="47"/>
      <c r="F31" s="68"/>
      <c r="G31" s="121"/>
      <c r="H31" s="121">
        <f>IF($C$4="Neattiecināmās izmaksas",IF('6a+c+n'!$Q31="N",'6a+c+n'!H31,0))</f>
        <v>0</v>
      </c>
      <c r="I31" s="121"/>
      <c r="J31" s="121"/>
      <c r="K31" s="122">
        <f>IF($C$4="Neattiecināmās izmaksas",IF('6a+c+n'!$Q31="N",'6a+c+n'!K31,0))</f>
        <v>0</v>
      </c>
      <c r="L31" s="84">
        <f>IF($C$4="Neattiecināmās izmaksas",IF('6a+c+n'!$Q31="N",'6a+c+n'!L31,0))</f>
        <v>0</v>
      </c>
      <c r="M31" s="121">
        <f>IF($C$4="Neattiecināmās izmaksas",IF('6a+c+n'!$Q31="N",'6a+c+n'!M31,0))</f>
        <v>0</v>
      </c>
      <c r="N31" s="121">
        <f>IF($C$4="Neattiecināmās izmaksas",IF('6a+c+n'!$Q31="N",'6a+c+n'!N31,0))</f>
        <v>0</v>
      </c>
      <c r="O31" s="121">
        <f>IF($C$4="Neattiecināmās izmaksas",IF('6a+c+n'!$Q31="N",'6a+c+n'!O31,0))</f>
        <v>0</v>
      </c>
      <c r="P31" s="122">
        <f>IF($C$4="Neattiecināmās izmaksas",IF('6a+c+n'!$Q31="N",'6a+c+n'!P31,0))</f>
        <v>0</v>
      </c>
    </row>
    <row r="32" spans="1:16" x14ac:dyDescent="0.2">
      <c r="A32" s="53">
        <f>IF(P32=0,0,IF(COUNTBLANK(P32)=1,0,COUNTA($P$14:P32)))</f>
        <v>0</v>
      </c>
      <c r="B32" s="24">
        <f>IF($C$4="Neattiecināmās izmaksas",IF('6a+c+n'!$Q32="N",'6a+c+n'!B32,0))</f>
        <v>0</v>
      </c>
      <c r="C32" s="24">
        <f>IF($C$4="Neattiecināmās izmaksas",IF('6a+c+n'!$Q32="N",'6a+c+n'!C32,0))</f>
        <v>0</v>
      </c>
      <c r="D32" s="24">
        <f>IF($C$4="Neattiecināmās izmaksas",IF('6a+c+n'!$Q32="N",'6a+c+n'!D32,0))</f>
        <v>0</v>
      </c>
      <c r="E32" s="47"/>
      <c r="F32" s="68"/>
      <c r="G32" s="121"/>
      <c r="H32" s="121">
        <f>IF($C$4="Neattiecināmās izmaksas",IF('6a+c+n'!$Q32="N",'6a+c+n'!H32,0))</f>
        <v>0</v>
      </c>
      <c r="I32" s="121"/>
      <c r="J32" s="121"/>
      <c r="K32" s="122">
        <f>IF($C$4="Neattiecināmās izmaksas",IF('6a+c+n'!$Q32="N",'6a+c+n'!K32,0))</f>
        <v>0</v>
      </c>
      <c r="L32" s="84">
        <f>IF($C$4="Neattiecināmās izmaksas",IF('6a+c+n'!$Q32="N",'6a+c+n'!L32,0))</f>
        <v>0</v>
      </c>
      <c r="M32" s="121">
        <f>IF($C$4="Neattiecināmās izmaksas",IF('6a+c+n'!$Q32="N",'6a+c+n'!M32,0))</f>
        <v>0</v>
      </c>
      <c r="N32" s="121">
        <f>IF($C$4="Neattiecināmās izmaksas",IF('6a+c+n'!$Q32="N",'6a+c+n'!N32,0))</f>
        <v>0</v>
      </c>
      <c r="O32" s="121">
        <f>IF($C$4="Neattiecināmās izmaksas",IF('6a+c+n'!$Q32="N",'6a+c+n'!O32,0))</f>
        <v>0</v>
      </c>
      <c r="P32" s="122">
        <f>IF($C$4="Neattiecināmās izmaksas",IF('6a+c+n'!$Q32="N",'6a+c+n'!P32,0))</f>
        <v>0</v>
      </c>
    </row>
    <row r="33" spans="1:16" x14ac:dyDescent="0.2">
      <c r="A33" s="53">
        <f>IF(P33=0,0,IF(COUNTBLANK(P33)=1,0,COUNTA($P$14:P33)))</f>
        <v>0</v>
      </c>
      <c r="B33" s="24">
        <f>IF($C$4="Neattiecināmās izmaksas",IF('6a+c+n'!$Q33="N",'6a+c+n'!B33,0))</f>
        <v>0</v>
      </c>
      <c r="C33" s="24">
        <f>IF($C$4="Neattiecināmās izmaksas",IF('6a+c+n'!$Q33="N",'6a+c+n'!C33,0))</f>
        <v>0</v>
      </c>
      <c r="D33" s="24">
        <f>IF($C$4="Neattiecināmās izmaksas",IF('6a+c+n'!$Q33="N",'6a+c+n'!D33,0))</f>
        <v>0</v>
      </c>
      <c r="E33" s="47"/>
      <c r="F33" s="68"/>
      <c r="G33" s="121"/>
      <c r="H33" s="121">
        <f>IF($C$4="Neattiecināmās izmaksas",IF('6a+c+n'!$Q33="N",'6a+c+n'!H33,0))</f>
        <v>0</v>
      </c>
      <c r="I33" s="121"/>
      <c r="J33" s="121"/>
      <c r="K33" s="122">
        <f>IF($C$4="Neattiecināmās izmaksas",IF('6a+c+n'!$Q33="N",'6a+c+n'!K33,0))</f>
        <v>0</v>
      </c>
      <c r="L33" s="84">
        <f>IF($C$4="Neattiecināmās izmaksas",IF('6a+c+n'!$Q33="N",'6a+c+n'!L33,0))</f>
        <v>0</v>
      </c>
      <c r="M33" s="121">
        <f>IF($C$4="Neattiecināmās izmaksas",IF('6a+c+n'!$Q33="N",'6a+c+n'!M33,0))</f>
        <v>0</v>
      </c>
      <c r="N33" s="121">
        <f>IF($C$4="Neattiecināmās izmaksas",IF('6a+c+n'!$Q33="N",'6a+c+n'!N33,0))</f>
        <v>0</v>
      </c>
      <c r="O33" s="121">
        <f>IF($C$4="Neattiecināmās izmaksas",IF('6a+c+n'!$Q33="N",'6a+c+n'!O33,0))</f>
        <v>0</v>
      </c>
      <c r="P33" s="122">
        <f>IF($C$4="Neattiecināmās izmaksas",IF('6a+c+n'!$Q33="N",'6a+c+n'!P33,0))</f>
        <v>0</v>
      </c>
    </row>
    <row r="34" spans="1:16" x14ac:dyDescent="0.2">
      <c r="A34" s="53">
        <f>IF(P34=0,0,IF(COUNTBLANK(P34)=1,0,COUNTA($P$14:P34)))</f>
        <v>0</v>
      </c>
      <c r="B34" s="24">
        <f>IF($C$4="Neattiecināmās izmaksas",IF('6a+c+n'!$Q34="N",'6a+c+n'!B34,0))</f>
        <v>0</v>
      </c>
      <c r="C34" s="24">
        <f>IF($C$4="Neattiecināmās izmaksas",IF('6a+c+n'!$Q34="N",'6a+c+n'!C34,0))</f>
        <v>0</v>
      </c>
      <c r="D34" s="24">
        <f>IF($C$4="Neattiecināmās izmaksas",IF('6a+c+n'!$Q34="N",'6a+c+n'!D34,0))</f>
        <v>0</v>
      </c>
      <c r="E34" s="47"/>
      <c r="F34" s="68"/>
      <c r="G34" s="121"/>
      <c r="H34" s="121">
        <f>IF($C$4="Neattiecināmās izmaksas",IF('6a+c+n'!$Q34="N",'6a+c+n'!H34,0))</f>
        <v>0</v>
      </c>
      <c r="I34" s="121"/>
      <c r="J34" s="121"/>
      <c r="K34" s="122">
        <f>IF($C$4="Neattiecināmās izmaksas",IF('6a+c+n'!$Q34="N",'6a+c+n'!K34,0))</f>
        <v>0</v>
      </c>
      <c r="L34" s="84">
        <f>IF($C$4="Neattiecināmās izmaksas",IF('6a+c+n'!$Q34="N",'6a+c+n'!L34,0))</f>
        <v>0</v>
      </c>
      <c r="M34" s="121">
        <f>IF($C$4="Neattiecināmās izmaksas",IF('6a+c+n'!$Q34="N",'6a+c+n'!M34,0))</f>
        <v>0</v>
      </c>
      <c r="N34" s="121">
        <f>IF($C$4="Neattiecināmās izmaksas",IF('6a+c+n'!$Q34="N",'6a+c+n'!N34,0))</f>
        <v>0</v>
      </c>
      <c r="O34" s="121">
        <f>IF($C$4="Neattiecināmās izmaksas",IF('6a+c+n'!$Q34="N",'6a+c+n'!O34,0))</f>
        <v>0</v>
      </c>
      <c r="P34" s="122">
        <f>IF($C$4="Neattiecināmās izmaksas",IF('6a+c+n'!$Q34="N",'6a+c+n'!P34,0))</f>
        <v>0</v>
      </c>
    </row>
    <row r="35" spans="1:16" x14ac:dyDescent="0.2">
      <c r="A35" s="53">
        <f>IF(P35=0,0,IF(COUNTBLANK(P35)=1,0,COUNTA($P$14:P35)))</f>
        <v>0</v>
      </c>
      <c r="B35" s="24">
        <f>IF($C$4="Neattiecināmās izmaksas",IF('6a+c+n'!$Q35="N",'6a+c+n'!B35,0))</f>
        <v>0</v>
      </c>
      <c r="C35" s="24">
        <f>IF($C$4="Neattiecināmās izmaksas",IF('6a+c+n'!$Q35="N",'6a+c+n'!C35,0))</f>
        <v>0</v>
      </c>
      <c r="D35" s="24">
        <f>IF($C$4="Neattiecināmās izmaksas",IF('6a+c+n'!$Q35="N",'6a+c+n'!D35,0))</f>
        <v>0</v>
      </c>
      <c r="E35" s="47"/>
      <c r="F35" s="68"/>
      <c r="G35" s="121"/>
      <c r="H35" s="121">
        <f>IF($C$4="Neattiecināmās izmaksas",IF('6a+c+n'!$Q35="N",'6a+c+n'!H35,0))</f>
        <v>0</v>
      </c>
      <c r="I35" s="121"/>
      <c r="J35" s="121"/>
      <c r="K35" s="122">
        <f>IF($C$4="Neattiecināmās izmaksas",IF('6a+c+n'!$Q35="N",'6a+c+n'!K35,0))</f>
        <v>0</v>
      </c>
      <c r="L35" s="84">
        <f>IF($C$4="Neattiecināmās izmaksas",IF('6a+c+n'!$Q35="N",'6a+c+n'!L35,0))</f>
        <v>0</v>
      </c>
      <c r="M35" s="121">
        <f>IF($C$4="Neattiecināmās izmaksas",IF('6a+c+n'!$Q35="N",'6a+c+n'!M35,0))</f>
        <v>0</v>
      </c>
      <c r="N35" s="121">
        <f>IF($C$4="Neattiecināmās izmaksas",IF('6a+c+n'!$Q35="N",'6a+c+n'!N35,0))</f>
        <v>0</v>
      </c>
      <c r="O35" s="121">
        <f>IF($C$4="Neattiecināmās izmaksas",IF('6a+c+n'!$Q35="N",'6a+c+n'!O35,0))</f>
        <v>0</v>
      </c>
      <c r="P35" s="122">
        <f>IF($C$4="Neattiecināmās izmaksas",IF('6a+c+n'!$Q35="N",'6a+c+n'!P35,0))</f>
        <v>0</v>
      </c>
    </row>
    <row r="36" spans="1:16" x14ac:dyDescent="0.2">
      <c r="A36" s="53">
        <f>IF(P36=0,0,IF(COUNTBLANK(P36)=1,0,COUNTA($P$14:P36)))</f>
        <v>0</v>
      </c>
      <c r="B36" s="24">
        <f>IF($C$4="Neattiecināmās izmaksas",IF('6a+c+n'!$Q36="N",'6a+c+n'!B36,0))</f>
        <v>0</v>
      </c>
      <c r="C36" s="24">
        <f>IF($C$4="Neattiecināmās izmaksas",IF('6a+c+n'!$Q36="N",'6a+c+n'!C36,0))</f>
        <v>0</v>
      </c>
      <c r="D36" s="24">
        <f>IF($C$4="Neattiecināmās izmaksas",IF('6a+c+n'!$Q36="N",'6a+c+n'!D36,0))</f>
        <v>0</v>
      </c>
      <c r="E36" s="47"/>
      <c r="F36" s="68"/>
      <c r="G36" s="121"/>
      <c r="H36" s="121">
        <f>IF($C$4="Neattiecināmās izmaksas",IF('6a+c+n'!$Q36="N",'6a+c+n'!H36,0))</f>
        <v>0</v>
      </c>
      <c r="I36" s="121"/>
      <c r="J36" s="121"/>
      <c r="K36" s="122">
        <f>IF($C$4="Neattiecināmās izmaksas",IF('6a+c+n'!$Q36="N",'6a+c+n'!K36,0))</f>
        <v>0</v>
      </c>
      <c r="L36" s="84">
        <f>IF($C$4="Neattiecināmās izmaksas",IF('6a+c+n'!$Q36="N",'6a+c+n'!L36,0))</f>
        <v>0</v>
      </c>
      <c r="M36" s="121">
        <f>IF($C$4="Neattiecināmās izmaksas",IF('6a+c+n'!$Q36="N",'6a+c+n'!M36,0))</f>
        <v>0</v>
      </c>
      <c r="N36" s="121">
        <f>IF($C$4="Neattiecināmās izmaksas",IF('6a+c+n'!$Q36="N",'6a+c+n'!N36,0))</f>
        <v>0</v>
      </c>
      <c r="O36" s="121">
        <f>IF($C$4="Neattiecināmās izmaksas",IF('6a+c+n'!$Q36="N",'6a+c+n'!O36,0))</f>
        <v>0</v>
      </c>
      <c r="P36" s="122">
        <f>IF($C$4="Neattiecināmās izmaksas",IF('6a+c+n'!$Q36="N",'6a+c+n'!P36,0))</f>
        <v>0</v>
      </c>
    </row>
    <row r="37" spans="1:16" x14ac:dyDescent="0.2">
      <c r="A37" s="53">
        <f>IF(P37=0,0,IF(COUNTBLANK(P37)=1,0,COUNTA($P$14:P37)))</f>
        <v>0</v>
      </c>
      <c r="B37" s="24">
        <f>IF($C$4="Neattiecināmās izmaksas",IF('6a+c+n'!$Q37="N",'6a+c+n'!B37,0))</f>
        <v>0</v>
      </c>
      <c r="C37" s="24">
        <f>IF($C$4="Neattiecināmās izmaksas",IF('6a+c+n'!$Q37="N",'6a+c+n'!C37,0))</f>
        <v>0</v>
      </c>
      <c r="D37" s="24">
        <f>IF($C$4="Neattiecināmās izmaksas",IF('6a+c+n'!$Q37="N",'6a+c+n'!D37,0))</f>
        <v>0</v>
      </c>
      <c r="E37" s="47"/>
      <c r="F37" s="68"/>
      <c r="G37" s="121"/>
      <c r="H37" s="121">
        <f>IF($C$4="Neattiecināmās izmaksas",IF('6a+c+n'!$Q37="N",'6a+c+n'!H37,0))</f>
        <v>0</v>
      </c>
      <c r="I37" s="121"/>
      <c r="J37" s="121"/>
      <c r="K37" s="122">
        <f>IF($C$4="Neattiecināmās izmaksas",IF('6a+c+n'!$Q37="N",'6a+c+n'!K37,0))</f>
        <v>0</v>
      </c>
      <c r="L37" s="84">
        <f>IF($C$4="Neattiecināmās izmaksas",IF('6a+c+n'!$Q37="N",'6a+c+n'!L37,0))</f>
        <v>0</v>
      </c>
      <c r="M37" s="121">
        <f>IF($C$4="Neattiecināmās izmaksas",IF('6a+c+n'!$Q37="N",'6a+c+n'!M37,0))</f>
        <v>0</v>
      </c>
      <c r="N37" s="121">
        <f>IF($C$4="Neattiecināmās izmaksas",IF('6a+c+n'!$Q37="N",'6a+c+n'!N37,0))</f>
        <v>0</v>
      </c>
      <c r="O37" s="121">
        <f>IF($C$4="Neattiecināmās izmaksas",IF('6a+c+n'!$Q37="N",'6a+c+n'!O37,0))</f>
        <v>0</v>
      </c>
      <c r="P37" s="122">
        <f>IF($C$4="Neattiecināmās izmaksas",IF('6a+c+n'!$Q37="N",'6a+c+n'!P37,0))</f>
        <v>0</v>
      </c>
    </row>
    <row r="38" spans="1:16" x14ac:dyDescent="0.2">
      <c r="A38" s="53">
        <f>IF(P38=0,0,IF(COUNTBLANK(P38)=1,0,COUNTA($P$14:P38)))</f>
        <v>0</v>
      </c>
      <c r="B38" s="24">
        <f>IF($C$4="Neattiecināmās izmaksas",IF('6a+c+n'!$Q38="N",'6a+c+n'!B38,0))</f>
        <v>0</v>
      </c>
      <c r="C38" s="24">
        <f>IF($C$4="Neattiecināmās izmaksas",IF('6a+c+n'!$Q38="N",'6a+c+n'!C38,0))</f>
        <v>0</v>
      </c>
      <c r="D38" s="24">
        <f>IF($C$4="Neattiecināmās izmaksas",IF('6a+c+n'!$Q38="N",'6a+c+n'!D38,0))</f>
        <v>0</v>
      </c>
      <c r="E38" s="47"/>
      <c r="F38" s="68"/>
      <c r="G38" s="121"/>
      <c r="H38" s="121">
        <f>IF($C$4="Neattiecināmās izmaksas",IF('6a+c+n'!$Q38="N",'6a+c+n'!H38,0))</f>
        <v>0</v>
      </c>
      <c r="I38" s="121"/>
      <c r="J38" s="121"/>
      <c r="K38" s="122">
        <f>IF($C$4="Neattiecināmās izmaksas",IF('6a+c+n'!$Q38="N",'6a+c+n'!K38,0))</f>
        <v>0</v>
      </c>
      <c r="L38" s="84">
        <f>IF($C$4="Neattiecināmās izmaksas",IF('6a+c+n'!$Q38="N",'6a+c+n'!L38,0))</f>
        <v>0</v>
      </c>
      <c r="M38" s="121">
        <f>IF($C$4="Neattiecināmās izmaksas",IF('6a+c+n'!$Q38="N",'6a+c+n'!M38,0))</f>
        <v>0</v>
      </c>
      <c r="N38" s="121">
        <f>IF($C$4="Neattiecināmās izmaksas",IF('6a+c+n'!$Q38="N",'6a+c+n'!N38,0))</f>
        <v>0</v>
      </c>
      <c r="O38" s="121">
        <f>IF($C$4="Neattiecināmās izmaksas",IF('6a+c+n'!$Q38="N",'6a+c+n'!O38,0))</f>
        <v>0</v>
      </c>
      <c r="P38" s="122">
        <f>IF($C$4="Neattiecināmās izmaksas",IF('6a+c+n'!$Q38="N",'6a+c+n'!P38,0))</f>
        <v>0</v>
      </c>
    </row>
    <row r="39" spans="1:16" x14ac:dyDescent="0.2">
      <c r="A39" s="53">
        <f>IF(P39=0,0,IF(COUNTBLANK(P39)=1,0,COUNTA($P$14:P39)))</f>
        <v>0</v>
      </c>
      <c r="B39" s="24">
        <f>IF($C$4="Neattiecināmās izmaksas",IF('6a+c+n'!$Q39="N",'6a+c+n'!B39,0))</f>
        <v>0</v>
      </c>
      <c r="C39" s="24">
        <f>IF($C$4="Neattiecināmās izmaksas",IF('6a+c+n'!$Q39="N",'6a+c+n'!C39,0))</f>
        <v>0</v>
      </c>
      <c r="D39" s="24">
        <f>IF($C$4="Neattiecināmās izmaksas",IF('6a+c+n'!$Q39="N",'6a+c+n'!D39,0))</f>
        <v>0</v>
      </c>
      <c r="E39" s="47"/>
      <c r="F39" s="68"/>
      <c r="G39" s="121"/>
      <c r="H39" s="121">
        <f>IF($C$4="Neattiecināmās izmaksas",IF('6a+c+n'!$Q39="N",'6a+c+n'!H39,0))</f>
        <v>0</v>
      </c>
      <c r="I39" s="121"/>
      <c r="J39" s="121"/>
      <c r="K39" s="122">
        <f>IF($C$4="Neattiecināmās izmaksas",IF('6a+c+n'!$Q39="N",'6a+c+n'!K39,0))</f>
        <v>0</v>
      </c>
      <c r="L39" s="84">
        <f>IF($C$4="Neattiecināmās izmaksas",IF('6a+c+n'!$Q39="N",'6a+c+n'!L39,0))</f>
        <v>0</v>
      </c>
      <c r="M39" s="121">
        <f>IF($C$4="Neattiecināmās izmaksas",IF('6a+c+n'!$Q39="N",'6a+c+n'!M39,0))</f>
        <v>0</v>
      </c>
      <c r="N39" s="121">
        <f>IF($C$4="Neattiecināmās izmaksas",IF('6a+c+n'!$Q39="N",'6a+c+n'!N39,0))</f>
        <v>0</v>
      </c>
      <c r="O39" s="121">
        <f>IF($C$4="Neattiecināmās izmaksas",IF('6a+c+n'!$Q39="N",'6a+c+n'!O39,0))</f>
        <v>0</v>
      </c>
      <c r="P39" s="122">
        <f>IF($C$4="Neattiecināmās izmaksas",IF('6a+c+n'!$Q39="N",'6a+c+n'!P39,0))</f>
        <v>0</v>
      </c>
    </row>
    <row r="40" spans="1:16" x14ac:dyDescent="0.2">
      <c r="A40" s="53">
        <f>IF(P40=0,0,IF(COUNTBLANK(P40)=1,0,COUNTA($P$14:P40)))</f>
        <v>0</v>
      </c>
      <c r="B40" s="24">
        <f>IF($C$4="Neattiecināmās izmaksas",IF('6a+c+n'!$Q40="N",'6a+c+n'!B40,0))</f>
        <v>0</v>
      </c>
      <c r="C40" s="24">
        <f>IF($C$4="Neattiecināmās izmaksas",IF('6a+c+n'!$Q40="N",'6a+c+n'!C40,0))</f>
        <v>0</v>
      </c>
      <c r="D40" s="24">
        <f>IF($C$4="Neattiecināmās izmaksas",IF('6a+c+n'!$Q40="N",'6a+c+n'!D40,0))</f>
        <v>0</v>
      </c>
      <c r="E40" s="47"/>
      <c r="F40" s="68"/>
      <c r="G40" s="121"/>
      <c r="H40" s="121">
        <f>IF($C$4="Neattiecināmās izmaksas",IF('6a+c+n'!$Q40="N",'6a+c+n'!H40,0))</f>
        <v>0</v>
      </c>
      <c r="I40" s="121"/>
      <c r="J40" s="121"/>
      <c r="K40" s="122">
        <f>IF($C$4="Neattiecināmās izmaksas",IF('6a+c+n'!$Q40="N",'6a+c+n'!K40,0))</f>
        <v>0</v>
      </c>
      <c r="L40" s="84">
        <f>IF($C$4="Neattiecināmās izmaksas",IF('6a+c+n'!$Q40="N",'6a+c+n'!L40,0))</f>
        <v>0</v>
      </c>
      <c r="M40" s="121">
        <f>IF($C$4="Neattiecināmās izmaksas",IF('6a+c+n'!$Q40="N",'6a+c+n'!M40,0))</f>
        <v>0</v>
      </c>
      <c r="N40" s="121">
        <f>IF($C$4="Neattiecināmās izmaksas",IF('6a+c+n'!$Q40="N",'6a+c+n'!N40,0))</f>
        <v>0</v>
      </c>
      <c r="O40" s="121">
        <f>IF($C$4="Neattiecināmās izmaksas",IF('6a+c+n'!$Q40="N",'6a+c+n'!O40,0))</f>
        <v>0</v>
      </c>
      <c r="P40" s="122">
        <f>IF($C$4="Neattiecināmās izmaksas",IF('6a+c+n'!$Q40="N",'6a+c+n'!P40,0))</f>
        <v>0</v>
      </c>
    </row>
    <row r="41" spans="1:16" x14ac:dyDescent="0.2">
      <c r="A41" s="53">
        <f>IF(P41=0,0,IF(COUNTBLANK(P41)=1,0,COUNTA($P$14:P41)))</f>
        <v>0</v>
      </c>
      <c r="B41" s="24">
        <f>IF($C$4="Neattiecināmās izmaksas",IF('6a+c+n'!$Q41="N",'6a+c+n'!B41,0))</f>
        <v>0</v>
      </c>
      <c r="C41" s="24">
        <f>IF($C$4="Neattiecināmās izmaksas",IF('6a+c+n'!$Q41="N",'6a+c+n'!C41,0))</f>
        <v>0</v>
      </c>
      <c r="D41" s="24">
        <f>IF($C$4="Neattiecināmās izmaksas",IF('6a+c+n'!$Q41="N",'6a+c+n'!D41,0))</f>
        <v>0</v>
      </c>
      <c r="E41" s="47"/>
      <c r="F41" s="68"/>
      <c r="G41" s="121"/>
      <c r="H41" s="121">
        <f>IF($C$4="Neattiecināmās izmaksas",IF('6a+c+n'!$Q41="N",'6a+c+n'!H41,0))</f>
        <v>0</v>
      </c>
      <c r="I41" s="121"/>
      <c r="J41" s="121"/>
      <c r="K41" s="122">
        <f>IF($C$4="Neattiecināmās izmaksas",IF('6a+c+n'!$Q41="N",'6a+c+n'!K41,0))</f>
        <v>0</v>
      </c>
      <c r="L41" s="84">
        <f>IF($C$4="Neattiecināmās izmaksas",IF('6a+c+n'!$Q41="N",'6a+c+n'!L41,0))</f>
        <v>0</v>
      </c>
      <c r="M41" s="121">
        <f>IF($C$4="Neattiecināmās izmaksas",IF('6a+c+n'!$Q41="N",'6a+c+n'!M41,0))</f>
        <v>0</v>
      </c>
      <c r="N41" s="121">
        <f>IF($C$4="Neattiecināmās izmaksas",IF('6a+c+n'!$Q41="N",'6a+c+n'!N41,0))</f>
        <v>0</v>
      </c>
      <c r="O41" s="121">
        <f>IF($C$4="Neattiecināmās izmaksas",IF('6a+c+n'!$Q41="N",'6a+c+n'!O41,0))</f>
        <v>0</v>
      </c>
      <c r="P41" s="122">
        <f>IF($C$4="Neattiecināmās izmaksas",IF('6a+c+n'!$Q41="N",'6a+c+n'!P41,0))</f>
        <v>0</v>
      </c>
    </row>
    <row r="42" spans="1:16" x14ac:dyDescent="0.2">
      <c r="A42" s="53">
        <f>IF(P42=0,0,IF(COUNTBLANK(P42)=1,0,COUNTA($P$14:P42)))</f>
        <v>0</v>
      </c>
      <c r="B42" s="24">
        <f>IF($C$4="Neattiecināmās izmaksas",IF('6a+c+n'!$Q42="N",'6a+c+n'!B42,0))</f>
        <v>0</v>
      </c>
      <c r="C42" s="24">
        <f>IF($C$4="Neattiecināmās izmaksas",IF('6a+c+n'!$Q42="N",'6a+c+n'!C42,0))</f>
        <v>0</v>
      </c>
      <c r="D42" s="24">
        <f>IF($C$4="Neattiecināmās izmaksas",IF('6a+c+n'!$Q42="N",'6a+c+n'!D42,0))</f>
        <v>0</v>
      </c>
      <c r="E42" s="47"/>
      <c r="F42" s="68"/>
      <c r="G42" s="121"/>
      <c r="H42" s="121">
        <f>IF($C$4="Neattiecināmās izmaksas",IF('6a+c+n'!$Q42="N",'6a+c+n'!H42,0))</f>
        <v>0</v>
      </c>
      <c r="I42" s="121"/>
      <c r="J42" s="121"/>
      <c r="K42" s="122">
        <f>IF($C$4="Neattiecināmās izmaksas",IF('6a+c+n'!$Q42="N",'6a+c+n'!K42,0))</f>
        <v>0</v>
      </c>
      <c r="L42" s="84">
        <f>IF($C$4="Neattiecināmās izmaksas",IF('6a+c+n'!$Q42="N",'6a+c+n'!L42,0))</f>
        <v>0</v>
      </c>
      <c r="M42" s="121">
        <f>IF($C$4="Neattiecināmās izmaksas",IF('6a+c+n'!$Q42="N",'6a+c+n'!M42,0))</f>
        <v>0</v>
      </c>
      <c r="N42" s="121">
        <f>IF($C$4="Neattiecināmās izmaksas",IF('6a+c+n'!$Q42="N",'6a+c+n'!N42,0))</f>
        <v>0</v>
      </c>
      <c r="O42" s="121">
        <f>IF($C$4="Neattiecināmās izmaksas",IF('6a+c+n'!$Q42="N",'6a+c+n'!O42,0))</f>
        <v>0</v>
      </c>
      <c r="P42" s="122">
        <f>IF($C$4="Neattiecināmās izmaksas",IF('6a+c+n'!$Q42="N",'6a+c+n'!P42,0))</f>
        <v>0</v>
      </c>
    </row>
    <row r="43" spans="1:16" x14ac:dyDescent="0.2">
      <c r="A43" s="53">
        <f>IF(P43=0,0,IF(COUNTBLANK(P43)=1,0,COUNTA($P$14:P43)))</f>
        <v>0</v>
      </c>
      <c r="B43" s="24">
        <f>IF($C$4="Neattiecināmās izmaksas",IF('6a+c+n'!$Q43="N",'6a+c+n'!B43,0))</f>
        <v>0</v>
      </c>
      <c r="C43" s="24">
        <f>IF($C$4="Neattiecināmās izmaksas",IF('6a+c+n'!$Q43="N",'6a+c+n'!C43,0))</f>
        <v>0</v>
      </c>
      <c r="D43" s="24">
        <f>IF($C$4="Neattiecināmās izmaksas",IF('6a+c+n'!$Q43="N",'6a+c+n'!D43,0))</f>
        <v>0</v>
      </c>
      <c r="E43" s="47"/>
      <c r="F43" s="68"/>
      <c r="G43" s="121"/>
      <c r="H43" s="121">
        <f>IF($C$4="Neattiecināmās izmaksas",IF('6a+c+n'!$Q43="N",'6a+c+n'!H43,0))</f>
        <v>0</v>
      </c>
      <c r="I43" s="121"/>
      <c r="J43" s="121"/>
      <c r="K43" s="122">
        <f>IF($C$4="Neattiecināmās izmaksas",IF('6a+c+n'!$Q43="N",'6a+c+n'!K43,0))</f>
        <v>0</v>
      </c>
      <c r="L43" s="84">
        <f>IF($C$4="Neattiecināmās izmaksas",IF('6a+c+n'!$Q43="N",'6a+c+n'!L43,0))</f>
        <v>0</v>
      </c>
      <c r="M43" s="121">
        <f>IF($C$4="Neattiecināmās izmaksas",IF('6a+c+n'!$Q43="N",'6a+c+n'!M43,0))</f>
        <v>0</v>
      </c>
      <c r="N43" s="121">
        <f>IF($C$4="Neattiecināmās izmaksas",IF('6a+c+n'!$Q43="N",'6a+c+n'!N43,0))</f>
        <v>0</v>
      </c>
      <c r="O43" s="121">
        <f>IF($C$4="Neattiecināmās izmaksas",IF('6a+c+n'!$Q43="N",'6a+c+n'!O43,0))</f>
        <v>0</v>
      </c>
      <c r="P43" s="122">
        <f>IF($C$4="Neattiecināmās izmaksas",IF('6a+c+n'!$Q43="N",'6a+c+n'!P43,0))</f>
        <v>0</v>
      </c>
    </row>
    <row r="44" spans="1:16" ht="10.8" thickBot="1" x14ac:dyDescent="0.25">
      <c r="A44" s="53">
        <f>IF(P44=0,0,IF(COUNTBLANK(P44)=1,0,COUNTA($P$14:P44)))</f>
        <v>0</v>
      </c>
      <c r="B44" s="24">
        <f>IF($C$4="Neattiecināmās izmaksas",IF('6a+c+n'!$Q44="N",'6a+c+n'!B44,0))</f>
        <v>0</v>
      </c>
      <c r="C44" s="24">
        <f>IF($C$4="Neattiecināmās izmaksas",IF('6a+c+n'!$Q44="N",'6a+c+n'!C44,0))</f>
        <v>0</v>
      </c>
      <c r="D44" s="24">
        <f>IF($C$4="Neattiecināmās izmaksas",IF('6a+c+n'!$Q44="N",'6a+c+n'!D44,0))</f>
        <v>0</v>
      </c>
      <c r="E44" s="47"/>
      <c r="F44" s="68"/>
      <c r="G44" s="121"/>
      <c r="H44" s="121">
        <f>IF($C$4="Neattiecināmās izmaksas",IF('6a+c+n'!$Q44="N",'6a+c+n'!H44,0))</f>
        <v>0</v>
      </c>
      <c r="I44" s="121"/>
      <c r="J44" s="121"/>
      <c r="K44" s="122">
        <f>IF($C$4="Neattiecināmās izmaksas",IF('6a+c+n'!$Q44="N",'6a+c+n'!K44,0))</f>
        <v>0</v>
      </c>
      <c r="L44" s="84">
        <f>IF($C$4="Neattiecināmās izmaksas",IF('6a+c+n'!$Q44="N",'6a+c+n'!L44,0))</f>
        <v>0</v>
      </c>
      <c r="M44" s="121">
        <f>IF($C$4="Neattiecināmās izmaksas",IF('6a+c+n'!$Q44="N",'6a+c+n'!M44,0))</f>
        <v>0</v>
      </c>
      <c r="N44" s="121">
        <f>IF($C$4="Neattiecināmās izmaksas",IF('6a+c+n'!$Q44="N",'6a+c+n'!N44,0))</f>
        <v>0</v>
      </c>
      <c r="O44" s="121">
        <f>IF($C$4="Neattiecināmās izmaksas",IF('6a+c+n'!$Q44="N",'6a+c+n'!O44,0))</f>
        <v>0</v>
      </c>
      <c r="P44" s="122">
        <f>IF($C$4="Neattiecināmās izmaksas",IF('6a+c+n'!$Q44="N",'6a+c+n'!P44,0))</f>
        <v>0</v>
      </c>
    </row>
    <row r="45" spans="1:16" ht="12" customHeight="1" thickBot="1" x14ac:dyDescent="0.25">
      <c r="A45" s="320" t="s">
        <v>62</v>
      </c>
      <c r="B45" s="321"/>
      <c r="C45" s="321"/>
      <c r="D45" s="321"/>
      <c r="E45" s="321"/>
      <c r="F45" s="321"/>
      <c r="G45" s="321"/>
      <c r="H45" s="321"/>
      <c r="I45" s="321"/>
      <c r="J45" s="321"/>
      <c r="K45" s="322"/>
      <c r="L45" s="135">
        <f>SUM(L14:L44)</f>
        <v>0</v>
      </c>
      <c r="M45" s="136">
        <f>SUM(M14:M44)</f>
        <v>0</v>
      </c>
      <c r="N45" s="136">
        <f>SUM(N14:N44)</f>
        <v>0</v>
      </c>
      <c r="O45" s="136">
        <f>SUM(O14:O44)</f>
        <v>0</v>
      </c>
      <c r="P45" s="137">
        <f>SUM(P14:P44)</f>
        <v>0</v>
      </c>
    </row>
    <row r="46" spans="1:16" x14ac:dyDescent="0.2">
      <c r="A46" s="16"/>
      <c r="B46" s="16"/>
      <c r="C46" s="16"/>
      <c r="D46" s="16"/>
      <c r="E46" s="16"/>
      <c r="F46" s="16"/>
      <c r="G46" s="16"/>
      <c r="H46" s="16"/>
      <c r="I46" s="16"/>
      <c r="J46" s="16"/>
      <c r="K46" s="16"/>
      <c r="L46" s="16"/>
      <c r="M46" s="16"/>
      <c r="N46" s="16"/>
      <c r="O46" s="16"/>
      <c r="P46" s="16"/>
    </row>
    <row r="47" spans="1:16" x14ac:dyDescent="0.2">
      <c r="A47" s="16"/>
      <c r="B47" s="16"/>
      <c r="C47" s="16"/>
      <c r="D47" s="16"/>
      <c r="E47" s="16"/>
      <c r="F47" s="16"/>
      <c r="G47" s="16"/>
      <c r="H47" s="16"/>
      <c r="I47" s="16"/>
      <c r="J47" s="16"/>
      <c r="K47" s="16"/>
      <c r="L47" s="16"/>
      <c r="M47" s="16"/>
      <c r="N47" s="16"/>
      <c r="O47" s="16"/>
      <c r="P47" s="16"/>
    </row>
    <row r="48" spans="1:16" x14ac:dyDescent="0.2">
      <c r="A48" s="1" t="s">
        <v>14</v>
      </c>
      <c r="B48" s="16"/>
      <c r="C48" s="323" t="str">
        <f>'Kops n'!C35:H35</f>
        <v>Gundega Ābelīte 03.06.2024</v>
      </c>
      <c r="D48" s="323"/>
      <c r="E48" s="323"/>
      <c r="F48" s="323"/>
      <c r="G48" s="323"/>
      <c r="H48" s="323"/>
      <c r="I48" s="16"/>
      <c r="J48" s="16"/>
      <c r="K48" s="16"/>
      <c r="L48" s="16"/>
      <c r="M48" s="16"/>
      <c r="N48" s="16"/>
      <c r="O48" s="16"/>
      <c r="P48" s="16"/>
    </row>
    <row r="49" spans="1:16" x14ac:dyDescent="0.2">
      <c r="A49" s="16"/>
      <c r="B49" s="16"/>
      <c r="C49" s="249" t="s">
        <v>15</v>
      </c>
      <c r="D49" s="249"/>
      <c r="E49" s="249"/>
      <c r="F49" s="249"/>
      <c r="G49" s="249"/>
      <c r="H49" s="249"/>
      <c r="I49" s="16"/>
      <c r="J49" s="16"/>
      <c r="K49" s="16"/>
      <c r="L49" s="16"/>
      <c r="M49" s="16"/>
      <c r="N49" s="16"/>
      <c r="O49" s="16"/>
      <c r="P49" s="16"/>
    </row>
    <row r="50" spans="1:16" x14ac:dyDescent="0.2">
      <c r="A50" s="16"/>
      <c r="B50" s="16"/>
      <c r="C50" s="16"/>
      <c r="D50" s="16"/>
      <c r="E50" s="16"/>
      <c r="F50" s="16"/>
      <c r="G50" s="16"/>
      <c r="H50" s="16"/>
      <c r="I50" s="16"/>
      <c r="J50" s="16"/>
      <c r="K50" s="16"/>
      <c r="L50" s="16"/>
      <c r="M50" s="16"/>
      <c r="N50" s="16"/>
      <c r="O50" s="16"/>
      <c r="P50" s="16"/>
    </row>
    <row r="51" spans="1:16" x14ac:dyDescent="0.2">
      <c r="A51" s="268" t="str">
        <f>'Kops n'!A38:D38</f>
        <v>Tāme sastādīta 2024. gada 3. jūnijā</v>
      </c>
      <c r="B51" s="269"/>
      <c r="C51" s="269"/>
      <c r="D51" s="269"/>
      <c r="E51" s="16"/>
      <c r="F51" s="16"/>
      <c r="G51" s="16"/>
      <c r="H51" s="16"/>
      <c r="I51" s="16"/>
      <c r="J51" s="16"/>
      <c r="K51" s="16"/>
      <c r="L51" s="16"/>
      <c r="M51" s="16"/>
      <c r="N51" s="16"/>
      <c r="O51" s="16"/>
      <c r="P51" s="16"/>
    </row>
    <row r="52" spans="1:16" x14ac:dyDescent="0.2">
      <c r="A52" s="16"/>
      <c r="B52" s="16"/>
      <c r="C52" s="16"/>
      <c r="D52" s="16"/>
      <c r="E52" s="16"/>
      <c r="F52" s="16"/>
      <c r="G52" s="16"/>
      <c r="H52" s="16"/>
      <c r="I52" s="16"/>
      <c r="J52" s="16"/>
      <c r="K52" s="16"/>
      <c r="L52" s="16"/>
      <c r="M52" s="16"/>
      <c r="N52" s="16"/>
      <c r="O52" s="16"/>
      <c r="P52" s="16"/>
    </row>
    <row r="53" spans="1:16" x14ac:dyDescent="0.2">
      <c r="A53" s="1" t="s">
        <v>41</v>
      </c>
      <c r="B53" s="16"/>
      <c r="C53" s="323" t="str">
        <f>'Kops n'!C40:H40</f>
        <v>Gundega Ābelīte 03.06.2024</v>
      </c>
      <c r="D53" s="323"/>
      <c r="E53" s="323"/>
      <c r="F53" s="323"/>
      <c r="G53" s="323"/>
      <c r="H53" s="323"/>
      <c r="I53" s="16"/>
      <c r="J53" s="16"/>
      <c r="K53" s="16"/>
      <c r="L53" s="16"/>
      <c r="M53" s="16"/>
      <c r="N53" s="16"/>
      <c r="O53" s="16"/>
      <c r="P53" s="16"/>
    </row>
    <row r="54" spans="1:16" x14ac:dyDescent="0.2">
      <c r="A54" s="16"/>
      <c r="B54" s="16"/>
      <c r="C54" s="249" t="s">
        <v>15</v>
      </c>
      <c r="D54" s="249"/>
      <c r="E54" s="249"/>
      <c r="F54" s="249"/>
      <c r="G54" s="249"/>
      <c r="H54" s="249"/>
      <c r="I54" s="16"/>
      <c r="J54" s="16"/>
      <c r="K54" s="16"/>
      <c r="L54" s="16"/>
      <c r="M54" s="16"/>
      <c r="N54" s="16"/>
      <c r="O54" s="16"/>
      <c r="P54" s="16"/>
    </row>
    <row r="55" spans="1:16" x14ac:dyDescent="0.2">
      <c r="A55" s="16"/>
      <c r="B55" s="16"/>
      <c r="C55" s="16"/>
      <c r="D55" s="16"/>
      <c r="E55" s="16"/>
      <c r="F55" s="16"/>
      <c r="G55" s="16"/>
      <c r="H55" s="16"/>
      <c r="I55" s="16"/>
      <c r="J55" s="16"/>
      <c r="K55" s="16"/>
      <c r="L55" s="16"/>
      <c r="M55" s="16"/>
      <c r="N55" s="16"/>
      <c r="O55" s="16"/>
      <c r="P55" s="16"/>
    </row>
    <row r="56" spans="1:16" x14ac:dyDescent="0.2">
      <c r="A56" s="80" t="s">
        <v>16</v>
      </c>
      <c r="B56" s="43"/>
      <c r="C56" s="87" t="str">
        <f>'Kops n'!C43</f>
        <v>1-00180</v>
      </c>
      <c r="D56" s="43"/>
      <c r="E56" s="16"/>
      <c r="F56" s="16"/>
      <c r="G56" s="16"/>
      <c r="H56" s="16"/>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sheetData>
  <mergeCells count="23">
    <mergeCell ref="C2:I2"/>
    <mergeCell ref="C3:I3"/>
    <mergeCell ref="C4:I4"/>
    <mergeCell ref="D5:L5"/>
    <mergeCell ref="D6:L6"/>
    <mergeCell ref="D8:L8"/>
    <mergeCell ref="A9:F9"/>
    <mergeCell ref="J9:M9"/>
    <mergeCell ref="N9:O9"/>
    <mergeCell ref="D7:L7"/>
    <mergeCell ref="C54:H54"/>
    <mergeCell ref="L12:P12"/>
    <mergeCell ref="A45:K45"/>
    <mergeCell ref="C48:H48"/>
    <mergeCell ref="C49:H49"/>
    <mergeCell ref="A51:D51"/>
    <mergeCell ref="C53:H53"/>
    <mergeCell ref="A12:A13"/>
    <mergeCell ref="B12:B13"/>
    <mergeCell ref="C12:C13"/>
    <mergeCell ref="D12:D13"/>
    <mergeCell ref="E12:E13"/>
    <mergeCell ref="F12:K12"/>
  </mergeCells>
  <conditionalFormatting sqref="A45:K45">
    <cfRule type="containsText" dxfId="136" priority="3" operator="containsText" text="Tiešās izmaksas kopā, t. sk. darba devēja sociālais nodoklis __.__% ">
      <formula>NOT(ISERROR(SEARCH("Tiešās izmaksas kopā, t. sk. darba devēja sociālais nodoklis __.__% ",A45)))</formula>
    </cfRule>
  </conditionalFormatting>
  <conditionalFormatting sqref="A14:P44">
    <cfRule type="cellIs" dxfId="135" priority="1" operator="equal">
      <formula>0</formula>
    </cfRule>
  </conditionalFormatting>
  <conditionalFormatting sqref="C2:I2 D5:L8 N9:O9 L45:P45 C48:H48 C53:H53 C56">
    <cfRule type="cellIs" dxfId="134" priority="2"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Q38"/>
  <sheetViews>
    <sheetView workbookViewId="0">
      <selection activeCell="L15" sqref="L15"/>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7</v>
      </c>
      <c r="E1" s="22"/>
      <c r="F1" s="22"/>
      <c r="G1" s="22"/>
      <c r="H1" s="22"/>
      <c r="I1" s="22"/>
      <c r="J1" s="22"/>
      <c r="N1" s="26"/>
      <c r="O1" s="27"/>
      <c r="P1" s="28"/>
    </row>
    <row r="2" spans="1:17" x14ac:dyDescent="0.2">
      <c r="A2" s="29"/>
      <c r="B2" s="29"/>
      <c r="C2" s="335" t="s">
        <v>344</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340</v>
      </c>
      <c r="B9" s="332"/>
      <c r="C9" s="332"/>
      <c r="D9" s="332"/>
      <c r="E9" s="332"/>
      <c r="F9" s="332"/>
      <c r="G9" s="31"/>
      <c r="H9" s="31"/>
      <c r="I9" s="31"/>
      <c r="J9" s="333" t="s">
        <v>45</v>
      </c>
      <c r="K9" s="333"/>
      <c r="L9" s="333"/>
      <c r="M9" s="333"/>
      <c r="N9" s="334">
        <f>P26</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3"/>
      <c r="B14" s="74"/>
      <c r="C14" s="168" t="s">
        <v>146</v>
      </c>
      <c r="D14" s="24"/>
      <c r="E14" s="47"/>
      <c r="F14" s="183"/>
      <c r="G14" s="152"/>
      <c r="H14" s="111">
        <f>F14*G14</f>
        <v>0</v>
      </c>
      <c r="I14" s="152"/>
      <c r="J14" s="152"/>
      <c r="K14" s="116">
        <f>SUM(H14:J14)</f>
        <v>0</v>
      </c>
      <c r="L14" s="73">
        <f>E14*F14</f>
        <v>0</v>
      </c>
      <c r="M14" s="111">
        <f>H14*E14</f>
        <v>0</v>
      </c>
      <c r="N14" s="111">
        <f>I14*E14</f>
        <v>0</v>
      </c>
      <c r="O14" s="111">
        <f>J14*E14</f>
        <v>0</v>
      </c>
      <c r="P14" s="112">
        <f>SUM(M14:O14)</f>
        <v>0</v>
      </c>
      <c r="Q14" s="59"/>
    </row>
    <row r="15" spans="1:17" ht="20.399999999999999" x14ac:dyDescent="0.2">
      <c r="A15" s="53">
        <v>1</v>
      </c>
      <c r="B15" s="24" t="s">
        <v>147</v>
      </c>
      <c r="C15" s="184" t="s">
        <v>397</v>
      </c>
      <c r="D15" s="159" t="s">
        <v>109</v>
      </c>
      <c r="E15" s="47">
        <v>238.70000000000002</v>
      </c>
      <c r="F15" s="182"/>
      <c r="G15" s="165"/>
      <c r="H15" s="113">
        <f>F15*G15</f>
        <v>0</v>
      </c>
      <c r="I15" s="186"/>
      <c r="J15" s="186"/>
      <c r="K15" s="117">
        <f t="shared" ref="K15:K25" si="0">SUM(H15:J15)</f>
        <v>0</v>
      </c>
      <c r="L15" s="41">
        <f t="shared" ref="L15:L25" si="1">E15*F15</f>
        <v>0</v>
      </c>
      <c r="M15" s="113">
        <f t="shared" ref="M15:M25" si="2">H15*E15</f>
        <v>0</v>
      </c>
      <c r="N15" s="113">
        <f t="shared" ref="N15:N25" si="3">I15*E15</f>
        <v>0</v>
      </c>
      <c r="O15" s="113">
        <f t="shared" ref="O15:O25" si="4">J15*E15</f>
        <v>0</v>
      </c>
      <c r="P15" s="114">
        <f t="shared" ref="P15:P25" si="5">SUM(M15:O15)</f>
        <v>0</v>
      </c>
      <c r="Q15" s="179" t="s">
        <v>46</v>
      </c>
    </row>
    <row r="16" spans="1:17" ht="20.399999999999999" x14ac:dyDescent="0.2">
      <c r="A16" s="53">
        <v>2</v>
      </c>
      <c r="B16" s="24" t="s">
        <v>88</v>
      </c>
      <c r="C16" s="184" t="s">
        <v>148</v>
      </c>
      <c r="D16" s="159" t="s">
        <v>109</v>
      </c>
      <c r="E16" s="190">
        <v>238.70000000000002</v>
      </c>
      <c r="F16" s="182"/>
      <c r="G16" s="165"/>
      <c r="H16" s="113">
        <f t="shared" ref="H16:H25" si="6">F16*G16</f>
        <v>0</v>
      </c>
      <c r="I16" s="186"/>
      <c r="J16" s="186"/>
      <c r="K16" s="117">
        <f t="shared" si="0"/>
        <v>0</v>
      </c>
      <c r="L16" s="41">
        <f t="shared" si="1"/>
        <v>0</v>
      </c>
      <c r="M16" s="113">
        <f t="shared" si="2"/>
        <v>0</v>
      </c>
      <c r="N16" s="113">
        <f t="shared" si="3"/>
        <v>0</v>
      </c>
      <c r="O16" s="113">
        <f t="shared" si="4"/>
        <v>0</v>
      </c>
      <c r="P16" s="114">
        <f t="shared" si="5"/>
        <v>0</v>
      </c>
      <c r="Q16" s="64" t="s">
        <v>46</v>
      </c>
    </row>
    <row r="17" spans="1:17" ht="30.6" x14ac:dyDescent="0.2">
      <c r="A17" s="53">
        <v>3</v>
      </c>
      <c r="B17" s="24" t="s">
        <v>88</v>
      </c>
      <c r="C17" s="175" t="s">
        <v>149</v>
      </c>
      <c r="D17" s="174" t="s">
        <v>150</v>
      </c>
      <c r="E17" s="190">
        <v>85.93</v>
      </c>
      <c r="F17" s="182"/>
      <c r="G17" s="165"/>
      <c r="H17" s="113">
        <f t="shared" si="6"/>
        <v>0</v>
      </c>
      <c r="I17" s="186"/>
      <c r="J17" s="186"/>
      <c r="K17" s="117">
        <f t="shared" si="0"/>
        <v>0</v>
      </c>
      <c r="L17" s="41">
        <f t="shared" si="1"/>
        <v>0</v>
      </c>
      <c r="M17" s="113">
        <f t="shared" si="2"/>
        <v>0</v>
      </c>
      <c r="N17" s="113">
        <f t="shared" si="3"/>
        <v>0</v>
      </c>
      <c r="O17" s="113">
        <f t="shared" si="4"/>
        <v>0</v>
      </c>
      <c r="P17" s="114">
        <f t="shared" si="5"/>
        <v>0</v>
      </c>
      <c r="Q17" s="64" t="s">
        <v>46</v>
      </c>
    </row>
    <row r="18" spans="1:17" ht="30.6" x14ac:dyDescent="0.2">
      <c r="A18" s="53">
        <v>4</v>
      </c>
      <c r="B18" s="24" t="s">
        <v>88</v>
      </c>
      <c r="C18" s="175" t="s">
        <v>151</v>
      </c>
      <c r="D18" s="174" t="s">
        <v>68</v>
      </c>
      <c r="E18" s="190">
        <v>1</v>
      </c>
      <c r="F18" s="182"/>
      <c r="G18" s="165"/>
      <c r="H18" s="113">
        <f t="shared" si="6"/>
        <v>0</v>
      </c>
      <c r="I18" s="186"/>
      <c r="J18" s="186"/>
      <c r="K18" s="117">
        <f t="shared" si="0"/>
        <v>0</v>
      </c>
      <c r="L18" s="41">
        <f t="shared" si="1"/>
        <v>0</v>
      </c>
      <c r="M18" s="113">
        <f t="shared" si="2"/>
        <v>0</v>
      </c>
      <c r="N18" s="113">
        <f t="shared" si="3"/>
        <v>0</v>
      </c>
      <c r="O18" s="113">
        <f t="shared" si="4"/>
        <v>0</v>
      </c>
      <c r="P18" s="114">
        <f t="shared" si="5"/>
        <v>0</v>
      </c>
      <c r="Q18" s="64" t="s">
        <v>46</v>
      </c>
    </row>
    <row r="19" spans="1:17" x14ac:dyDescent="0.2">
      <c r="A19" s="53">
        <v>5</v>
      </c>
      <c r="B19" s="24"/>
      <c r="C19" s="168" t="s">
        <v>152</v>
      </c>
      <c r="D19" s="24"/>
      <c r="E19" s="47"/>
      <c r="F19" s="185"/>
      <c r="G19" s="165"/>
      <c r="H19" s="113">
        <f t="shared" si="6"/>
        <v>0</v>
      </c>
      <c r="I19" s="156"/>
      <c r="J19" s="156"/>
      <c r="K19" s="117">
        <f t="shared" si="0"/>
        <v>0</v>
      </c>
      <c r="L19" s="41">
        <f t="shared" si="1"/>
        <v>0</v>
      </c>
      <c r="M19" s="113">
        <f t="shared" si="2"/>
        <v>0</v>
      </c>
      <c r="N19" s="113">
        <f t="shared" si="3"/>
        <v>0</v>
      </c>
      <c r="O19" s="113">
        <f t="shared" si="4"/>
        <v>0</v>
      </c>
      <c r="P19" s="114">
        <f t="shared" si="5"/>
        <v>0</v>
      </c>
      <c r="Q19" s="64"/>
    </row>
    <row r="20" spans="1:17" ht="20.399999999999999" x14ac:dyDescent="0.2">
      <c r="A20" s="53">
        <v>6</v>
      </c>
      <c r="B20" s="24" t="s">
        <v>121</v>
      </c>
      <c r="C20" s="141" t="s">
        <v>153</v>
      </c>
      <c r="D20" s="159" t="s">
        <v>68</v>
      </c>
      <c r="E20" s="47">
        <v>1</v>
      </c>
      <c r="F20" s="68"/>
      <c r="G20" s="165"/>
      <c r="H20" s="113">
        <f t="shared" si="6"/>
        <v>0</v>
      </c>
      <c r="I20" s="155"/>
      <c r="J20" s="155"/>
      <c r="K20" s="117">
        <f t="shared" si="0"/>
        <v>0</v>
      </c>
      <c r="L20" s="41">
        <f t="shared" si="1"/>
        <v>0</v>
      </c>
      <c r="M20" s="113">
        <f t="shared" si="2"/>
        <v>0</v>
      </c>
      <c r="N20" s="113">
        <f t="shared" si="3"/>
        <v>0</v>
      </c>
      <c r="O20" s="113">
        <f t="shared" si="4"/>
        <v>0</v>
      </c>
      <c r="P20" s="114">
        <f t="shared" si="5"/>
        <v>0</v>
      </c>
      <c r="Q20" s="64" t="s">
        <v>46</v>
      </c>
    </row>
    <row r="21" spans="1:17" x14ac:dyDescent="0.2">
      <c r="A21" s="53">
        <v>7</v>
      </c>
      <c r="B21" s="24"/>
      <c r="C21" s="168" t="s">
        <v>154</v>
      </c>
      <c r="D21" s="24"/>
      <c r="E21" s="47"/>
      <c r="F21" s="185"/>
      <c r="G21" s="165"/>
      <c r="H21" s="113">
        <f t="shared" si="6"/>
        <v>0</v>
      </c>
      <c r="I21" s="156"/>
      <c r="J21" s="156"/>
      <c r="K21" s="117">
        <f t="shared" si="0"/>
        <v>0</v>
      </c>
      <c r="L21" s="41">
        <f t="shared" si="1"/>
        <v>0</v>
      </c>
      <c r="M21" s="113">
        <f t="shared" si="2"/>
        <v>0</v>
      </c>
      <c r="N21" s="113">
        <f t="shared" si="3"/>
        <v>0</v>
      </c>
      <c r="O21" s="113">
        <f t="shared" si="4"/>
        <v>0</v>
      </c>
      <c r="P21" s="114">
        <f t="shared" si="5"/>
        <v>0</v>
      </c>
      <c r="Q21" s="64"/>
    </row>
    <row r="22" spans="1:17" ht="20.399999999999999" x14ac:dyDescent="0.2">
      <c r="A22" s="53">
        <v>8</v>
      </c>
      <c r="B22" s="24" t="s">
        <v>121</v>
      </c>
      <c r="C22" s="40" t="s">
        <v>155</v>
      </c>
      <c r="D22" s="174" t="s">
        <v>66</v>
      </c>
      <c r="E22" s="190">
        <v>33.770000000000003</v>
      </c>
      <c r="F22" s="183"/>
      <c r="G22" s="165"/>
      <c r="H22" s="113">
        <f t="shared" si="6"/>
        <v>0</v>
      </c>
      <c r="I22" s="152"/>
      <c r="J22" s="152"/>
      <c r="K22" s="117">
        <f t="shared" si="0"/>
        <v>0</v>
      </c>
      <c r="L22" s="41">
        <f t="shared" si="1"/>
        <v>0</v>
      </c>
      <c r="M22" s="113">
        <f t="shared" si="2"/>
        <v>0</v>
      </c>
      <c r="N22" s="113">
        <f t="shared" si="3"/>
        <v>0</v>
      </c>
      <c r="O22" s="113">
        <f t="shared" si="4"/>
        <v>0</v>
      </c>
      <c r="P22" s="114">
        <f t="shared" si="5"/>
        <v>0</v>
      </c>
      <c r="Q22" s="64" t="s">
        <v>46</v>
      </c>
    </row>
    <row r="23" spans="1:17" ht="20.399999999999999" x14ac:dyDescent="0.2">
      <c r="A23" s="53">
        <v>9</v>
      </c>
      <c r="B23" s="24" t="s">
        <v>121</v>
      </c>
      <c r="C23" s="40" t="s">
        <v>156</v>
      </c>
      <c r="D23" s="174" t="s">
        <v>66</v>
      </c>
      <c r="E23" s="190">
        <v>16.89</v>
      </c>
      <c r="F23" s="183"/>
      <c r="G23" s="165"/>
      <c r="H23" s="113">
        <f t="shared" si="6"/>
        <v>0</v>
      </c>
      <c r="I23" s="152"/>
      <c r="J23" s="152"/>
      <c r="K23" s="117">
        <f t="shared" si="0"/>
        <v>0</v>
      </c>
      <c r="L23" s="41">
        <f t="shared" si="1"/>
        <v>0</v>
      </c>
      <c r="M23" s="113">
        <f t="shared" si="2"/>
        <v>0</v>
      </c>
      <c r="N23" s="113">
        <f t="shared" si="3"/>
        <v>0</v>
      </c>
      <c r="O23" s="113">
        <f t="shared" si="4"/>
        <v>0</v>
      </c>
      <c r="P23" s="114">
        <f t="shared" si="5"/>
        <v>0</v>
      </c>
      <c r="Q23" s="64" t="s">
        <v>46</v>
      </c>
    </row>
    <row r="24" spans="1:17" ht="20.399999999999999" x14ac:dyDescent="0.2">
      <c r="A24" s="53">
        <v>10</v>
      </c>
      <c r="B24" s="24" t="s">
        <v>121</v>
      </c>
      <c r="C24" s="40" t="s">
        <v>157</v>
      </c>
      <c r="D24" s="159" t="s">
        <v>109</v>
      </c>
      <c r="E24" s="190">
        <v>6.75</v>
      </c>
      <c r="F24" s="183"/>
      <c r="G24" s="165"/>
      <c r="H24" s="113">
        <f t="shared" si="6"/>
        <v>0</v>
      </c>
      <c r="I24" s="152"/>
      <c r="J24" s="152"/>
      <c r="K24" s="117">
        <f t="shared" si="0"/>
        <v>0</v>
      </c>
      <c r="L24" s="41">
        <f t="shared" si="1"/>
        <v>0</v>
      </c>
      <c r="M24" s="113">
        <f t="shared" si="2"/>
        <v>0</v>
      </c>
      <c r="N24" s="113">
        <f t="shared" si="3"/>
        <v>0</v>
      </c>
      <c r="O24" s="113">
        <f t="shared" si="4"/>
        <v>0</v>
      </c>
      <c r="P24" s="114">
        <f t="shared" si="5"/>
        <v>0</v>
      </c>
      <c r="Q24" s="64" t="s">
        <v>46</v>
      </c>
    </row>
    <row r="25" spans="1:17" ht="20.399999999999999" x14ac:dyDescent="0.2">
      <c r="A25" s="53">
        <v>11</v>
      </c>
      <c r="B25" s="24" t="s">
        <v>121</v>
      </c>
      <c r="C25" s="40" t="s">
        <v>158</v>
      </c>
      <c r="D25" s="159" t="s">
        <v>109</v>
      </c>
      <c r="E25" s="190">
        <v>40.520000000000003</v>
      </c>
      <c r="F25" s="183"/>
      <c r="G25" s="165"/>
      <c r="H25" s="113">
        <f t="shared" si="6"/>
        <v>0</v>
      </c>
      <c r="I25" s="152"/>
      <c r="J25" s="152"/>
      <c r="K25" s="117">
        <f t="shared" si="0"/>
        <v>0</v>
      </c>
      <c r="L25" s="41">
        <f t="shared" si="1"/>
        <v>0</v>
      </c>
      <c r="M25" s="113">
        <f t="shared" si="2"/>
        <v>0</v>
      </c>
      <c r="N25" s="113">
        <f t="shared" si="3"/>
        <v>0</v>
      </c>
      <c r="O25" s="113">
        <f t="shared" si="4"/>
        <v>0</v>
      </c>
      <c r="P25" s="114">
        <f t="shared" si="5"/>
        <v>0</v>
      </c>
      <c r="Q25" s="64" t="s">
        <v>46</v>
      </c>
    </row>
    <row r="26" spans="1:17" ht="12" customHeight="1" thickBot="1" x14ac:dyDescent="0.25">
      <c r="A26" s="320" t="s">
        <v>62</v>
      </c>
      <c r="B26" s="321"/>
      <c r="C26" s="321"/>
      <c r="D26" s="321"/>
      <c r="E26" s="321"/>
      <c r="F26" s="321"/>
      <c r="G26" s="321"/>
      <c r="H26" s="321"/>
      <c r="I26" s="321"/>
      <c r="J26" s="321"/>
      <c r="K26" s="322"/>
      <c r="L26" s="132">
        <f>SUM(L14:L25)</f>
        <v>0</v>
      </c>
      <c r="M26" s="133">
        <f>SUM(M14:M25)</f>
        <v>0</v>
      </c>
      <c r="N26" s="133">
        <f>SUM(N14:N25)</f>
        <v>0</v>
      </c>
      <c r="O26" s="133">
        <f>SUM(O14:O25)</f>
        <v>0</v>
      </c>
      <c r="P26" s="134">
        <f>SUM(P14:P25)</f>
        <v>0</v>
      </c>
    </row>
    <row r="27" spans="1:17" x14ac:dyDescent="0.2">
      <c r="A27" s="16"/>
      <c r="B27" s="16"/>
      <c r="C27" s="16"/>
      <c r="D27" s="16"/>
      <c r="E27" s="16"/>
      <c r="F27" s="16"/>
      <c r="G27" s="16"/>
      <c r="H27" s="16"/>
      <c r="I27" s="16"/>
      <c r="J27" s="16"/>
      <c r="K27" s="16"/>
      <c r="L27" s="16"/>
      <c r="M27" s="16"/>
      <c r="N27" s="16"/>
      <c r="O27" s="16"/>
      <c r="P27" s="16"/>
    </row>
    <row r="28" spans="1:17" x14ac:dyDescent="0.2">
      <c r="A28" s="16"/>
      <c r="B28" s="16"/>
      <c r="C28" s="16"/>
      <c r="D28" s="16"/>
      <c r="E28" s="16"/>
      <c r="F28" s="16"/>
      <c r="G28" s="16"/>
      <c r="H28" s="16"/>
      <c r="I28" s="16"/>
      <c r="J28" s="16"/>
      <c r="K28" s="16"/>
      <c r="L28" s="16"/>
      <c r="M28" s="16"/>
      <c r="N28" s="16"/>
      <c r="O28" s="16"/>
      <c r="P28" s="16"/>
    </row>
    <row r="29" spans="1:17" x14ac:dyDescent="0.2">
      <c r="A29" s="1" t="s">
        <v>14</v>
      </c>
      <c r="B29" s="16"/>
      <c r="C29" s="323" t="str">
        <f>'Kops n'!C35:H35</f>
        <v>Gundega Ābelīte 03.06.2024</v>
      </c>
      <c r="D29" s="323"/>
      <c r="E29" s="323"/>
      <c r="F29" s="323"/>
      <c r="G29" s="323"/>
      <c r="H29" s="323"/>
      <c r="I29" s="16"/>
      <c r="J29" s="16"/>
      <c r="K29" s="16"/>
      <c r="L29" s="16"/>
      <c r="M29" s="16"/>
      <c r="N29" s="16"/>
      <c r="O29" s="16"/>
      <c r="P29" s="16"/>
    </row>
    <row r="30" spans="1:17" x14ac:dyDescent="0.2">
      <c r="A30" s="16"/>
      <c r="B30" s="16"/>
      <c r="C30" s="249" t="s">
        <v>15</v>
      </c>
      <c r="D30" s="249"/>
      <c r="E30" s="249"/>
      <c r="F30" s="249"/>
      <c r="G30" s="249"/>
      <c r="H30" s="249"/>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268" t="str">
        <f>'Kops n'!A38:D38</f>
        <v>Tāme sastādīta 2024. gada 3. jūnijā</v>
      </c>
      <c r="B32" s="269"/>
      <c r="C32" s="269"/>
      <c r="D32" s="26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323" t="str">
        <f>'Kops n'!C40:H40</f>
        <v>Gundega Ābelīte 03.06.2024</v>
      </c>
      <c r="D34" s="323"/>
      <c r="E34" s="323"/>
      <c r="F34" s="323"/>
      <c r="G34" s="323"/>
      <c r="H34" s="323"/>
      <c r="I34" s="16"/>
      <c r="J34" s="16"/>
      <c r="K34" s="16"/>
      <c r="L34" s="16"/>
      <c r="M34" s="16"/>
      <c r="N34" s="16"/>
      <c r="O34" s="16"/>
      <c r="P34" s="16"/>
    </row>
    <row r="35" spans="1:16" x14ac:dyDescent="0.2">
      <c r="A35" s="16"/>
      <c r="B35" s="16"/>
      <c r="C35" s="249" t="s">
        <v>15</v>
      </c>
      <c r="D35" s="249"/>
      <c r="E35" s="249"/>
      <c r="F35" s="249"/>
      <c r="G35" s="249"/>
      <c r="H35" s="249"/>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80" t="s">
        <v>16</v>
      </c>
      <c r="B37" s="43"/>
      <c r="C37" s="87" t="str">
        <f>'Kops n'!C43</f>
        <v>1-00180</v>
      </c>
      <c r="D37" s="43"/>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9:F9">
    <cfRule type="containsText" dxfId="133"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6 B17:G19 A17:A25 B20">
    <cfRule type="cellIs" dxfId="132" priority="8" operator="equal">
      <formula>0</formula>
    </cfRule>
  </conditionalFormatting>
  <conditionalFormatting sqref="A26:K26">
    <cfRule type="containsText" dxfId="131" priority="14" operator="containsText" text="Tiešās izmaksas kopā, t. sk. darba devēja sociālais nodoklis __.__% ">
      <formula>NOT(ISERROR(SEARCH("Tiešās izmaksas kopā, t. sk. darba devēja sociālais nodoklis __.__% ",A26)))</formula>
    </cfRule>
  </conditionalFormatting>
  <conditionalFormatting sqref="B21:G25">
    <cfRule type="cellIs" dxfId="130" priority="5" operator="equal">
      <formula>0</formula>
    </cfRule>
  </conditionalFormatting>
  <conditionalFormatting sqref="C29:H29">
    <cfRule type="cellIs" dxfId="129" priority="21" operator="equal">
      <formula>0</formula>
    </cfRule>
  </conditionalFormatting>
  <conditionalFormatting sqref="C34:H34">
    <cfRule type="cellIs" dxfId="128" priority="22" operator="equal">
      <formula>0</formula>
    </cfRule>
  </conditionalFormatting>
  <conditionalFormatting sqref="C2:I2">
    <cfRule type="cellIs" dxfId="127" priority="2" operator="equal">
      <formula>0</formula>
    </cfRule>
  </conditionalFormatting>
  <conditionalFormatting sqref="C4:I4">
    <cfRule type="cellIs" dxfId="126" priority="19" operator="equal">
      <formula>0</formula>
    </cfRule>
  </conditionalFormatting>
  <conditionalFormatting sqref="D1">
    <cfRule type="cellIs" dxfId="125" priority="16" operator="equal">
      <formula>0</formula>
    </cfRule>
  </conditionalFormatting>
  <conditionalFormatting sqref="D18">
    <cfRule type="cellIs" dxfId="124" priority="9" operator="equal">
      <formula>0</formula>
    </cfRule>
  </conditionalFormatting>
  <conditionalFormatting sqref="D23:D25">
    <cfRule type="cellIs" dxfId="123" priority="6" operator="equal">
      <formula>0</formula>
    </cfRule>
  </conditionalFormatting>
  <conditionalFormatting sqref="D5:L8">
    <cfRule type="cellIs" dxfId="122" priority="17" operator="equal">
      <formula>0</formula>
    </cfRule>
  </conditionalFormatting>
  <conditionalFormatting sqref="E20:G20">
    <cfRule type="cellIs" dxfId="121" priority="7" operator="equal">
      <formula>0</formula>
    </cfRule>
  </conditionalFormatting>
  <conditionalFormatting sqref="H14:H25">
    <cfRule type="cellIs" dxfId="120" priority="12" operator="equal">
      <formula>0</formula>
    </cfRule>
  </conditionalFormatting>
  <conditionalFormatting sqref="I14:J25">
    <cfRule type="cellIs" dxfId="119" priority="4" operator="equal">
      <formula>0</formula>
    </cfRule>
  </conditionalFormatting>
  <conditionalFormatting sqref="K14:P25">
    <cfRule type="cellIs" dxfId="118" priority="11" operator="equal">
      <formula>0</formula>
    </cfRule>
  </conditionalFormatting>
  <conditionalFormatting sqref="L26:P26">
    <cfRule type="cellIs" dxfId="117" priority="20" operator="equal">
      <formula>0</formula>
    </cfRule>
  </conditionalFormatting>
  <conditionalFormatting sqref="N9:O9">
    <cfRule type="cellIs" dxfId="116" priority="29" operator="equal">
      <formula>0</formula>
    </cfRule>
  </conditionalFormatting>
  <conditionalFormatting sqref="Q14:Q25">
    <cfRule type="cellIs" dxfId="115" priority="3" operator="equal">
      <formula>0</formula>
    </cfRule>
  </conditionalFormatting>
  <dataValidations count="1">
    <dataValidation type="list" allowBlank="1" showInputMessage="1" showErrorMessage="1" sqref="Q14:Q25">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4" operator="containsText" id="{7147BC1D-48D1-42AC-A18F-E1A61E03E1A7}">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23" operator="containsText" id="{694EE524-F5D1-40CC-8DDC-9A24CDC41892}">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sheetPr>
  <dimension ref="A1:P38"/>
  <sheetViews>
    <sheetView topLeftCell="A11" workbookViewId="0">
      <selection activeCell="A26" sqref="A2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'7a+c+n'!D1</f>
        <v>7</v>
      </c>
      <c r="E1" s="22"/>
      <c r="F1" s="22"/>
      <c r="G1" s="22"/>
      <c r="H1" s="22"/>
      <c r="I1" s="22"/>
      <c r="J1" s="22"/>
      <c r="N1" s="26"/>
      <c r="O1" s="27"/>
      <c r="P1" s="28"/>
    </row>
    <row r="2" spans="1:16" x14ac:dyDescent="0.2">
      <c r="A2" s="29"/>
      <c r="B2" s="29"/>
      <c r="C2" s="335" t="str">
        <f>'7a+c+n'!C2:I2</f>
        <v>Bēniņu siltināšana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'7a+c+n'!A9</f>
        <v>Tāme sastādīta  2024. gada tirgus cenās, pamatojoties uz AR daļas rasējumiem</v>
      </c>
      <c r="B9" s="332"/>
      <c r="C9" s="332"/>
      <c r="D9" s="332"/>
      <c r="E9" s="332"/>
      <c r="F9" s="332"/>
      <c r="G9" s="31"/>
      <c r="H9" s="31"/>
      <c r="I9" s="31"/>
      <c r="J9" s="333" t="s">
        <v>45</v>
      </c>
      <c r="K9" s="333"/>
      <c r="L9" s="333"/>
      <c r="M9" s="333"/>
      <c r="N9" s="334">
        <f>P26</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23">
        <f>IF($C$4="Attiecināmās izmaksas",IF('7a+c+n'!$Q14="A",'7a+c+n'!B14,0),0)</f>
        <v>0</v>
      </c>
      <c r="C14" s="23">
        <f>IF($C$4="Attiecināmās izmaksas",IF('7a+c+n'!$Q14="A",'7a+c+n'!C14,0),0)</f>
        <v>0</v>
      </c>
      <c r="D14" s="23">
        <f>IF($C$4="Attiecināmās izmaksas",IF('7a+c+n'!$Q14="A",'7a+c+n'!D14,0),0)</f>
        <v>0</v>
      </c>
      <c r="E14" s="46"/>
      <c r="F14" s="66"/>
      <c r="G14" s="119"/>
      <c r="H14" s="119">
        <f>IF($C$4="Attiecināmās izmaksas",IF('7a+c+n'!$Q14="A",'7a+c+n'!H14,0),0)</f>
        <v>0</v>
      </c>
      <c r="I14" s="119"/>
      <c r="J14" s="119"/>
      <c r="K14" s="120">
        <f>IF($C$4="Attiecināmās izmaksas",IF('7a+c+n'!$Q14="A",'7a+c+n'!K14,0),0)</f>
        <v>0</v>
      </c>
      <c r="L14" s="66">
        <f>IF($C$4="Attiecināmās izmaksas",IF('7a+c+n'!$Q14="A",'7a+c+n'!L14,0),0)</f>
        <v>0</v>
      </c>
      <c r="M14" s="119">
        <f>IF($C$4="Attiecināmās izmaksas",IF('7a+c+n'!$Q14="A",'7a+c+n'!M14,0),0)</f>
        <v>0</v>
      </c>
      <c r="N14" s="119">
        <f>IF($C$4="Attiecināmās izmaksas",IF('7a+c+n'!$Q14="A",'7a+c+n'!N14,0),0)</f>
        <v>0</v>
      </c>
      <c r="O14" s="119">
        <f>IF($C$4="Attiecināmās izmaksas",IF('7a+c+n'!$Q14="A",'7a+c+n'!O14,0),0)</f>
        <v>0</v>
      </c>
      <c r="P14" s="120">
        <f>IF($C$4="Attiecināmās izmaksas",IF('7a+c+n'!$Q14="A",'7a+c+n'!P14,0),0)</f>
        <v>0</v>
      </c>
    </row>
    <row r="15" spans="1:16" ht="20.399999999999999" x14ac:dyDescent="0.2">
      <c r="A15" s="53">
        <f>IF(P15=0,0,IF(COUNTBLANK(P15)=1,0,COUNTA($P$14:P15)))</f>
        <v>0</v>
      </c>
      <c r="B15" s="24" t="str">
        <f>IF($C$4="Attiecināmās izmaksas",IF('7a+c+n'!$Q15="A",'7a+c+n'!B15,0),0)</f>
        <v>13-00001</v>
      </c>
      <c r="C15" s="24" t="str">
        <f>IF($C$4="Attiecināmās izmaksas",IF('7a+c+n'!$Q15="A",'7a+c+n'!C15,0),0)</f>
        <v>Tvaika izolācija Jutadach VB 120 vai ekviv.</v>
      </c>
      <c r="D15" s="24" t="str">
        <f>IF($C$4="Attiecināmās izmaksas",IF('7a+c+n'!$Q15="A",'7a+c+n'!D15,0),0)</f>
        <v>m2</v>
      </c>
      <c r="E15" s="47"/>
      <c r="F15" s="68"/>
      <c r="G15" s="121"/>
      <c r="H15" s="121">
        <f>IF($C$4="Attiecināmās izmaksas",IF('7a+c+n'!$Q15="A",'7a+c+n'!H15,0),0)</f>
        <v>0</v>
      </c>
      <c r="I15" s="121"/>
      <c r="J15" s="121"/>
      <c r="K15" s="122">
        <f>IF($C$4="Attiecināmās izmaksas",IF('7a+c+n'!$Q15="A",'7a+c+n'!K15,0),0)</f>
        <v>0</v>
      </c>
      <c r="L15" s="68">
        <f>IF($C$4="Attiecināmās izmaksas",IF('7a+c+n'!$Q15="A",'7a+c+n'!L15,0),0)</f>
        <v>0</v>
      </c>
      <c r="M15" s="121">
        <f>IF($C$4="Attiecināmās izmaksas",IF('7a+c+n'!$Q15="A",'7a+c+n'!M15,0),0)</f>
        <v>0</v>
      </c>
      <c r="N15" s="121">
        <f>IF($C$4="Attiecināmās izmaksas",IF('7a+c+n'!$Q15="A",'7a+c+n'!N15,0),0)</f>
        <v>0</v>
      </c>
      <c r="O15" s="121">
        <f>IF($C$4="Attiecināmās izmaksas",IF('7a+c+n'!$Q15="A",'7a+c+n'!O15,0),0)</f>
        <v>0</v>
      </c>
      <c r="P15" s="122">
        <f>IF($C$4="Attiecināmās izmaksas",IF('7a+c+n'!$Q15="A",'7a+c+n'!P15,0),0)</f>
        <v>0</v>
      </c>
    </row>
    <row r="16" spans="1:16" ht="20.399999999999999" x14ac:dyDescent="0.2">
      <c r="A16" s="53">
        <f>IF(P16=0,0,IF(COUNTBLANK(P16)=1,0,COUNTA($P$14:P16)))</f>
        <v>0</v>
      </c>
      <c r="B16" s="24" t="str">
        <f>IF($C$4="Attiecināmās izmaksas",IF('7a+c+n'!$Q16="A",'7a+c+n'!B16,0),0)</f>
        <v>13-00000</v>
      </c>
      <c r="C16" s="24" t="str">
        <f>IF($C$4="Attiecināmās izmaksas",IF('7a+c+n'!$Q16="A",'7a+c+n'!C16,0),0)</f>
        <v>Pretvēja plēve</v>
      </c>
      <c r="D16" s="24" t="str">
        <f>IF($C$4="Attiecināmās izmaksas",IF('7a+c+n'!$Q16="A",'7a+c+n'!D16,0),0)</f>
        <v>m2</v>
      </c>
      <c r="E16" s="47"/>
      <c r="F16" s="68"/>
      <c r="G16" s="121"/>
      <c r="H16" s="121">
        <f>IF($C$4="Attiecināmās izmaksas",IF('7a+c+n'!$Q16="A",'7a+c+n'!H16,0),0)</f>
        <v>0</v>
      </c>
      <c r="I16" s="121"/>
      <c r="J16" s="121"/>
      <c r="K16" s="122">
        <f>IF($C$4="Attiecināmās izmaksas",IF('7a+c+n'!$Q16="A",'7a+c+n'!K16,0),0)</f>
        <v>0</v>
      </c>
      <c r="L16" s="68">
        <f>IF($C$4="Attiecināmās izmaksas",IF('7a+c+n'!$Q16="A",'7a+c+n'!L16,0),0)</f>
        <v>0</v>
      </c>
      <c r="M16" s="121">
        <f>IF($C$4="Attiecināmās izmaksas",IF('7a+c+n'!$Q16="A",'7a+c+n'!M16,0),0)</f>
        <v>0</v>
      </c>
      <c r="N16" s="121">
        <f>IF($C$4="Attiecināmās izmaksas",IF('7a+c+n'!$Q16="A",'7a+c+n'!N16,0),0)</f>
        <v>0</v>
      </c>
      <c r="O16" s="121">
        <f>IF($C$4="Attiecināmās izmaksas",IF('7a+c+n'!$Q16="A",'7a+c+n'!O16,0),0)</f>
        <v>0</v>
      </c>
      <c r="P16" s="122">
        <f>IF($C$4="Attiecināmās izmaksas",IF('7a+c+n'!$Q16="A",'7a+c+n'!P16,0),0)</f>
        <v>0</v>
      </c>
    </row>
    <row r="17" spans="1:16" ht="30.6" x14ac:dyDescent="0.2">
      <c r="A17" s="53">
        <f>IF(P17=0,0,IF(COUNTBLANK(P17)=1,0,COUNTA($P$14:P17)))</f>
        <v>0</v>
      </c>
      <c r="B17" s="24" t="str">
        <f>IF($C$4="Attiecināmās izmaksas",IF('7a+c+n'!$Q17="A",'7a+c+n'!B17,0),0)</f>
        <v>13-00000</v>
      </c>
      <c r="C17" s="24" t="str">
        <f>IF($C$4="Attiecināmās izmaksas",IF('7a+c+n'!$Q17="A",'7a+c+n'!C17,0),0)</f>
        <v xml:space="preserve">Beramās akmens vates siltumizolācijas slānis PAROC BLT3 vai ekvivalents (λ&lt;=0,041 W/(mK)) b=300mm, papildus apjoms 20% sēšanās. </v>
      </c>
      <c r="D17" s="24" t="str">
        <f>IF($C$4="Attiecināmās izmaksas",IF('7a+c+n'!$Q17="A",'7a+c+n'!D17,0),0)</f>
        <v>m3</v>
      </c>
      <c r="E17" s="47"/>
      <c r="F17" s="68"/>
      <c r="G17" s="121"/>
      <c r="H17" s="121">
        <f>IF($C$4="Attiecināmās izmaksas",IF('7a+c+n'!$Q17="A",'7a+c+n'!H17,0),0)</f>
        <v>0</v>
      </c>
      <c r="I17" s="121"/>
      <c r="J17" s="121"/>
      <c r="K17" s="122">
        <f>IF($C$4="Attiecināmās izmaksas",IF('7a+c+n'!$Q17="A",'7a+c+n'!K17,0),0)</f>
        <v>0</v>
      </c>
      <c r="L17" s="68">
        <f>IF($C$4="Attiecināmās izmaksas",IF('7a+c+n'!$Q17="A",'7a+c+n'!L17,0),0)</f>
        <v>0</v>
      </c>
      <c r="M17" s="121">
        <f>IF($C$4="Attiecināmās izmaksas",IF('7a+c+n'!$Q17="A",'7a+c+n'!M17,0),0)</f>
        <v>0</v>
      </c>
      <c r="N17" s="121">
        <f>IF($C$4="Attiecināmās izmaksas",IF('7a+c+n'!$Q17="A",'7a+c+n'!N17,0),0)</f>
        <v>0</v>
      </c>
      <c r="O17" s="121">
        <f>IF($C$4="Attiecināmās izmaksas",IF('7a+c+n'!$Q17="A",'7a+c+n'!O17,0),0)</f>
        <v>0</v>
      </c>
      <c r="P17" s="122">
        <f>IF($C$4="Attiecināmās izmaksas",IF('7a+c+n'!$Q17="A",'7a+c+n'!P17,0),0)</f>
        <v>0</v>
      </c>
    </row>
    <row r="18" spans="1:16" ht="30.6" x14ac:dyDescent="0.2">
      <c r="A18" s="53">
        <f>IF(P18=0,0,IF(COUNTBLANK(P18)=1,0,COUNTA($P$14:P18)))</f>
        <v>0</v>
      </c>
      <c r="B18" s="24" t="str">
        <f>IF($C$4="Attiecināmās izmaksas",IF('7a+c+n'!$Q18="A",'7a+c+n'!B18,0),0)</f>
        <v>13-00000</v>
      </c>
      <c r="C18" s="24" t="str">
        <f>IF($C$4="Attiecināmās izmaksas",IF('7a+c+n'!$Q18="A",'7a+c+n'!C18,0),0)</f>
        <v>Esoša bojātā siltumizolācijas slāņa demontāža, apjoms precizējams būvniecības laikā. T.sk. bojātā siltumizolācijas slāņa utilizācija</v>
      </c>
      <c r="D18" s="24" t="str">
        <f>IF($C$4="Attiecināmās izmaksas",IF('7a+c+n'!$Q18="A",'7a+c+n'!D18,0),0)</f>
        <v>kompl</v>
      </c>
      <c r="E18" s="47"/>
      <c r="F18" s="68"/>
      <c r="G18" s="121"/>
      <c r="H18" s="121">
        <f>IF($C$4="Attiecināmās izmaksas",IF('7a+c+n'!$Q18="A",'7a+c+n'!H18,0),0)</f>
        <v>0</v>
      </c>
      <c r="I18" s="121"/>
      <c r="J18" s="121"/>
      <c r="K18" s="122">
        <f>IF($C$4="Attiecināmās izmaksas",IF('7a+c+n'!$Q18="A",'7a+c+n'!K18,0),0)</f>
        <v>0</v>
      </c>
      <c r="L18" s="68">
        <f>IF($C$4="Attiecināmās izmaksas",IF('7a+c+n'!$Q18="A",'7a+c+n'!L18,0),0)</f>
        <v>0</v>
      </c>
      <c r="M18" s="121">
        <f>IF($C$4="Attiecināmās izmaksas",IF('7a+c+n'!$Q18="A",'7a+c+n'!M18,0),0)</f>
        <v>0</v>
      </c>
      <c r="N18" s="121">
        <f>IF($C$4="Attiecināmās izmaksas",IF('7a+c+n'!$Q18="A",'7a+c+n'!N18,0),0)</f>
        <v>0</v>
      </c>
      <c r="O18" s="121">
        <f>IF($C$4="Attiecināmās izmaksas",IF('7a+c+n'!$Q18="A",'7a+c+n'!O18,0),0)</f>
        <v>0</v>
      </c>
      <c r="P18" s="122">
        <f>IF($C$4="Attiecināmās izmaksas",IF('7a+c+n'!$Q18="A",'7a+c+n'!P18,0),0)</f>
        <v>0</v>
      </c>
    </row>
    <row r="19" spans="1:16" x14ac:dyDescent="0.2">
      <c r="A19" s="53">
        <f>IF(P19=0,0,IF(COUNTBLANK(P19)=1,0,COUNTA($P$14:P19)))</f>
        <v>0</v>
      </c>
      <c r="B19" s="24">
        <f>IF($C$4="Attiecināmās izmaksas",IF('7a+c+n'!$Q19="A",'7a+c+n'!B19,0),0)</f>
        <v>0</v>
      </c>
      <c r="C19" s="24">
        <f>IF($C$4="Attiecināmās izmaksas",IF('7a+c+n'!$Q19="A",'7a+c+n'!C19,0),0)</f>
        <v>0</v>
      </c>
      <c r="D19" s="24">
        <f>IF($C$4="Attiecināmās izmaksas",IF('7a+c+n'!$Q19="A",'7a+c+n'!D19,0),0)</f>
        <v>0</v>
      </c>
      <c r="E19" s="47"/>
      <c r="F19" s="68"/>
      <c r="G19" s="121"/>
      <c r="H19" s="121">
        <f>IF($C$4="Attiecināmās izmaksas",IF('7a+c+n'!$Q19="A",'7a+c+n'!H19,0),0)</f>
        <v>0</v>
      </c>
      <c r="I19" s="121"/>
      <c r="J19" s="121"/>
      <c r="K19" s="122">
        <f>IF($C$4="Attiecināmās izmaksas",IF('7a+c+n'!$Q19="A",'7a+c+n'!K19,0),0)</f>
        <v>0</v>
      </c>
      <c r="L19" s="68">
        <f>IF($C$4="Attiecināmās izmaksas",IF('7a+c+n'!$Q19="A",'7a+c+n'!L19,0),0)</f>
        <v>0</v>
      </c>
      <c r="M19" s="121">
        <f>IF($C$4="Attiecināmās izmaksas",IF('7a+c+n'!$Q19="A",'7a+c+n'!M19,0),0)</f>
        <v>0</v>
      </c>
      <c r="N19" s="121">
        <f>IF($C$4="Attiecināmās izmaksas",IF('7a+c+n'!$Q19="A",'7a+c+n'!N19,0),0)</f>
        <v>0</v>
      </c>
      <c r="O19" s="121">
        <f>IF($C$4="Attiecināmās izmaksas",IF('7a+c+n'!$Q19="A",'7a+c+n'!O19,0),0)</f>
        <v>0</v>
      </c>
      <c r="P19" s="122">
        <f>IF($C$4="Attiecināmās izmaksas",IF('7a+c+n'!$Q19="A",'7a+c+n'!P19,0),0)</f>
        <v>0</v>
      </c>
    </row>
    <row r="20" spans="1:16" ht="20.399999999999999" x14ac:dyDescent="0.2">
      <c r="A20" s="53">
        <f>IF(P20=0,0,IF(COUNTBLANK(P20)=1,0,COUNTA($P$14:P20)))</f>
        <v>0</v>
      </c>
      <c r="B20" s="24" t="str">
        <f>IF($C$4="Attiecināmās izmaksas",IF('7a+c+n'!$Q20="A",'7a+c+n'!B20,0),0)</f>
        <v>09-00000</v>
      </c>
      <c r="C20" s="24" t="str">
        <f>IF($C$4="Attiecināmās izmaksas",IF('7a+c+n'!$Q20="A",'7a+c+n'!C20,0),0)</f>
        <v>Individuāli izgatavota, siltināta bēniņu lūka (850x830mm) EI30, U≤1.6(W/m2*K)</v>
      </c>
      <c r="D20" s="24" t="str">
        <f>IF($C$4="Attiecināmās izmaksas",IF('7a+c+n'!$Q20="A",'7a+c+n'!D20,0),0)</f>
        <v>kompl</v>
      </c>
      <c r="E20" s="47"/>
      <c r="F20" s="68"/>
      <c r="G20" s="121"/>
      <c r="H20" s="121">
        <f>IF($C$4="Attiecināmās izmaksas",IF('7a+c+n'!$Q20="A",'7a+c+n'!H20,0),0)</f>
        <v>0</v>
      </c>
      <c r="I20" s="121"/>
      <c r="J20" s="121"/>
      <c r="K20" s="122">
        <f>IF($C$4="Attiecināmās izmaksas",IF('7a+c+n'!$Q20="A",'7a+c+n'!K20,0),0)</f>
        <v>0</v>
      </c>
      <c r="L20" s="68">
        <f>IF($C$4="Attiecināmās izmaksas",IF('7a+c+n'!$Q20="A",'7a+c+n'!L20,0),0)</f>
        <v>0</v>
      </c>
      <c r="M20" s="121">
        <f>IF($C$4="Attiecināmās izmaksas",IF('7a+c+n'!$Q20="A",'7a+c+n'!M20,0),0)</f>
        <v>0</v>
      </c>
      <c r="N20" s="121">
        <f>IF($C$4="Attiecināmās izmaksas",IF('7a+c+n'!$Q20="A",'7a+c+n'!N20,0),0)</f>
        <v>0</v>
      </c>
      <c r="O20" s="121">
        <f>IF($C$4="Attiecināmās izmaksas",IF('7a+c+n'!$Q20="A",'7a+c+n'!O20,0),0)</f>
        <v>0</v>
      </c>
      <c r="P20" s="122">
        <f>IF($C$4="Attiecināmās izmaksas",IF('7a+c+n'!$Q20="A",'7a+c+n'!P20,0),0)</f>
        <v>0</v>
      </c>
    </row>
    <row r="21" spans="1:16" x14ac:dyDescent="0.2">
      <c r="A21" s="53">
        <f>IF(P21=0,0,IF(COUNTBLANK(P21)=1,0,COUNTA($P$14:P21)))</f>
        <v>0</v>
      </c>
      <c r="B21" s="24">
        <f>IF($C$4="Attiecināmās izmaksas",IF('7a+c+n'!$Q21="A",'7a+c+n'!B21,0),0)</f>
        <v>0</v>
      </c>
      <c r="C21" s="24">
        <f>IF($C$4="Attiecināmās izmaksas",IF('7a+c+n'!$Q21="A",'7a+c+n'!C21,0),0)</f>
        <v>0</v>
      </c>
      <c r="D21" s="24">
        <f>IF($C$4="Attiecināmās izmaksas",IF('7a+c+n'!$Q21="A",'7a+c+n'!D21,0),0)</f>
        <v>0</v>
      </c>
      <c r="E21" s="47"/>
      <c r="F21" s="68"/>
      <c r="G21" s="121"/>
      <c r="H21" s="121">
        <f>IF($C$4="Attiecināmās izmaksas",IF('7a+c+n'!$Q21="A",'7a+c+n'!H21,0),0)</f>
        <v>0</v>
      </c>
      <c r="I21" s="121"/>
      <c r="J21" s="121"/>
      <c r="K21" s="122">
        <f>IF($C$4="Attiecināmās izmaksas",IF('7a+c+n'!$Q21="A",'7a+c+n'!K21,0),0)</f>
        <v>0</v>
      </c>
      <c r="L21" s="68">
        <f>IF($C$4="Attiecināmās izmaksas",IF('7a+c+n'!$Q21="A",'7a+c+n'!L21,0),0)</f>
        <v>0</v>
      </c>
      <c r="M21" s="121">
        <f>IF($C$4="Attiecināmās izmaksas",IF('7a+c+n'!$Q21="A",'7a+c+n'!M21,0),0)</f>
        <v>0</v>
      </c>
      <c r="N21" s="121">
        <f>IF($C$4="Attiecināmās izmaksas",IF('7a+c+n'!$Q21="A",'7a+c+n'!N21,0),0)</f>
        <v>0</v>
      </c>
      <c r="O21" s="121">
        <f>IF($C$4="Attiecināmās izmaksas",IF('7a+c+n'!$Q21="A",'7a+c+n'!O21,0),0)</f>
        <v>0</v>
      </c>
      <c r="P21" s="122">
        <f>IF($C$4="Attiecināmās izmaksas",IF('7a+c+n'!$Q21="A",'7a+c+n'!P21,0),0)</f>
        <v>0</v>
      </c>
    </row>
    <row r="22" spans="1:16" ht="20.399999999999999" x14ac:dyDescent="0.2">
      <c r="A22" s="53">
        <f>IF(P22=0,0,IF(COUNTBLANK(P22)=1,0,COUNTA($P$14:P22)))</f>
        <v>0</v>
      </c>
      <c r="B22" s="24" t="str">
        <f>IF($C$4="Attiecināmās izmaksas",IF('7a+c+n'!$Q22="A",'7a+c+n'!B22,0),0)</f>
        <v>09-00000</v>
      </c>
      <c r="C22" s="24" t="str">
        <f>IF($C$4="Attiecināmās izmaksas",IF('7a+c+n'!$Q22="A",'7a+c+n'!C22,0),0)</f>
        <v>Koka siju 50x200 montāža, komateriālu apstrāde ar antipirēnu, t.sk. stirpinājumi</v>
      </c>
      <c r="D22" s="24" t="str">
        <f>IF($C$4="Attiecināmās izmaksas",IF('7a+c+n'!$Q22="A",'7a+c+n'!D22,0),0)</f>
        <v>tm</v>
      </c>
      <c r="E22" s="47"/>
      <c r="F22" s="68"/>
      <c r="G22" s="121"/>
      <c r="H22" s="121">
        <f>IF($C$4="Attiecināmās izmaksas",IF('7a+c+n'!$Q22="A",'7a+c+n'!H22,0),0)</f>
        <v>0</v>
      </c>
      <c r="I22" s="121"/>
      <c r="J22" s="121"/>
      <c r="K22" s="122">
        <f>IF($C$4="Attiecināmās izmaksas",IF('7a+c+n'!$Q22="A",'7a+c+n'!K22,0),0)</f>
        <v>0</v>
      </c>
      <c r="L22" s="68">
        <f>IF($C$4="Attiecināmās izmaksas",IF('7a+c+n'!$Q22="A",'7a+c+n'!L22,0),0)</f>
        <v>0</v>
      </c>
      <c r="M22" s="121">
        <f>IF($C$4="Attiecināmās izmaksas",IF('7a+c+n'!$Q22="A",'7a+c+n'!M22,0),0)</f>
        <v>0</v>
      </c>
      <c r="N22" s="121">
        <f>IF($C$4="Attiecināmās izmaksas",IF('7a+c+n'!$Q22="A",'7a+c+n'!N22,0),0)</f>
        <v>0</v>
      </c>
      <c r="O22" s="121">
        <f>IF($C$4="Attiecināmās izmaksas",IF('7a+c+n'!$Q22="A",'7a+c+n'!O22,0),0)</f>
        <v>0</v>
      </c>
      <c r="P22" s="122">
        <f>IF($C$4="Attiecināmās izmaksas",IF('7a+c+n'!$Q22="A",'7a+c+n'!P22,0),0)</f>
        <v>0</v>
      </c>
    </row>
    <row r="23" spans="1:16" ht="20.399999999999999" x14ac:dyDescent="0.2">
      <c r="A23" s="53">
        <f>IF(P23=0,0,IF(COUNTBLANK(P23)=1,0,COUNTA($P$14:P23)))</f>
        <v>0</v>
      </c>
      <c r="B23" s="24" t="str">
        <f>IF($C$4="Attiecināmās izmaksas",IF('7a+c+n'!$Q23="A",'7a+c+n'!B23,0),0)</f>
        <v>09-00000</v>
      </c>
      <c r="C23" s="24" t="str">
        <f>IF($C$4="Attiecināmās izmaksas",IF('7a+c+n'!$Q23="A",'7a+c+n'!C23,0),0)</f>
        <v>Koka siju 50x100,  S=1000 montāža, komateriālu apstrāde ar antipirēnu, t.sk. stirpinājumi</v>
      </c>
      <c r="D23" s="24" t="str">
        <f>IF($C$4="Attiecināmās izmaksas",IF('7a+c+n'!$Q23="A",'7a+c+n'!D23,0),0)</f>
        <v>tm</v>
      </c>
      <c r="E23" s="47"/>
      <c r="F23" s="68"/>
      <c r="G23" s="121"/>
      <c r="H23" s="121">
        <f>IF($C$4="Attiecināmās izmaksas",IF('7a+c+n'!$Q23="A",'7a+c+n'!H23,0),0)</f>
        <v>0</v>
      </c>
      <c r="I23" s="121"/>
      <c r="J23" s="121"/>
      <c r="K23" s="122">
        <f>IF($C$4="Attiecināmās izmaksas",IF('7a+c+n'!$Q23="A",'7a+c+n'!K23,0),0)</f>
        <v>0</v>
      </c>
      <c r="L23" s="68">
        <f>IF($C$4="Attiecināmās izmaksas",IF('7a+c+n'!$Q23="A",'7a+c+n'!L23,0),0)</f>
        <v>0</v>
      </c>
      <c r="M23" s="121">
        <f>IF($C$4="Attiecināmās izmaksas",IF('7a+c+n'!$Q23="A",'7a+c+n'!M23,0),0)</f>
        <v>0</v>
      </c>
      <c r="N23" s="121">
        <f>IF($C$4="Attiecināmās izmaksas",IF('7a+c+n'!$Q23="A",'7a+c+n'!N23,0),0)</f>
        <v>0</v>
      </c>
      <c r="O23" s="121">
        <f>IF($C$4="Attiecināmās izmaksas",IF('7a+c+n'!$Q23="A",'7a+c+n'!O23,0),0)</f>
        <v>0</v>
      </c>
      <c r="P23" s="122">
        <f>IF($C$4="Attiecināmās izmaksas",IF('7a+c+n'!$Q23="A",'7a+c+n'!P23,0),0)</f>
        <v>0</v>
      </c>
    </row>
    <row r="24" spans="1:16" ht="20.399999999999999" x14ac:dyDescent="0.2">
      <c r="A24" s="53">
        <f>IF(P24=0,0,IF(COUNTBLANK(P24)=1,0,COUNTA($P$14:P24)))</f>
        <v>0</v>
      </c>
      <c r="B24" s="24" t="str">
        <f>IF($C$4="Attiecināmās izmaksas",IF('7a+c+n'!$Q24="A",'7a+c+n'!B24,0),0)</f>
        <v>09-00000</v>
      </c>
      <c r="C24" s="24" t="str">
        <f>IF($C$4="Attiecināmās izmaksas",IF('7a+c+n'!$Q24="A",'7a+c+n'!C24,0),0)</f>
        <v>Ruberoīda starplika zem laipas balsta sijām</v>
      </c>
      <c r="D24" s="24" t="str">
        <f>IF($C$4="Attiecināmās izmaksas",IF('7a+c+n'!$Q24="A",'7a+c+n'!D24,0),0)</f>
        <v>m2</v>
      </c>
      <c r="E24" s="47"/>
      <c r="F24" s="68"/>
      <c r="G24" s="121"/>
      <c r="H24" s="121">
        <f>IF($C$4="Attiecināmās izmaksas",IF('7a+c+n'!$Q24="A",'7a+c+n'!H24,0),0)</f>
        <v>0</v>
      </c>
      <c r="I24" s="121"/>
      <c r="J24" s="121"/>
      <c r="K24" s="122">
        <f>IF($C$4="Attiecināmās izmaksas",IF('7a+c+n'!$Q24="A",'7a+c+n'!K24,0),0)</f>
        <v>0</v>
      </c>
      <c r="L24" s="68">
        <f>IF($C$4="Attiecināmās izmaksas",IF('7a+c+n'!$Q24="A",'7a+c+n'!L24,0),0)</f>
        <v>0</v>
      </c>
      <c r="M24" s="121">
        <f>IF($C$4="Attiecināmās izmaksas",IF('7a+c+n'!$Q24="A",'7a+c+n'!M24,0),0)</f>
        <v>0</v>
      </c>
      <c r="N24" s="121">
        <f>IF($C$4="Attiecināmās izmaksas",IF('7a+c+n'!$Q24="A",'7a+c+n'!N24,0),0)</f>
        <v>0</v>
      </c>
      <c r="O24" s="121">
        <f>IF($C$4="Attiecināmās izmaksas",IF('7a+c+n'!$Q24="A",'7a+c+n'!O24,0),0)</f>
        <v>0</v>
      </c>
      <c r="P24" s="122">
        <f>IF($C$4="Attiecināmās izmaksas",IF('7a+c+n'!$Q24="A",'7a+c+n'!P24,0),0)</f>
        <v>0</v>
      </c>
    </row>
    <row r="25" spans="1:16" ht="20.399999999999999" x14ac:dyDescent="0.2">
      <c r="A25" s="53">
        <f>IF(P25=0,0,IF(COUNTBLANK(P25)=1,0,COUNTA($P$14:P25)))</f>
        <v>0</v>
      </c>
      <c r="B25" s="24" t="str">
        <f>IF($C$4="Attiecināmās izmaksas",IF('7a+c+n'!$Q25="A",'7a+c+n'!B25,0),0)</f>
        <v>09-00000</v>
      </c>
      <c r="C25" s="24" t="str">
        <f>IF($C$4="Attiecināmās izmaksas",IF('7a+c+n'!$Q25="A",'7a+c+n'!C25,0),0)</f>
        <v>Dēļu klāja montāža b=25, kokmateriālu apstrāde ar antipirēnu, t.sk. stirpinājumi</v>
      </c>
      <c r="D25" s="24" t="str">
        <f>IF($C$4="Attiecināmās izmaksas",IF('7a+c+n'!$Q25="A",'7a+c+n'!D25,0),0)</f>
        <v>m2</v>
      </c>
      <c r="E25" s="47"/>
      <c r="F25" s="68"/>
      <c r="G25" s="121"/>
      <c r="H25" s="121">
        <f>IF($C$4="Attiecināmās izmaksas",IF('7a+c+n'!$Q25="A",'7a+c+n'!H25,0),0)</f>
        <v>0</v>
      </c>
      <c r="I25" s="121"/>
      <c r="J25" s="121"/>
      <c r="K25" s="122">
        <f>IF($C$4="Attiecināmās izmaksas",IF('7a+c+n'!$Q25="A",'7a+c+n'!K25,0),0)</f>
        <v>0</v>
      </c>
      <c r="L25" s="68">
        <f>IF($C$4="Attiecināmās izmaksas",IF('7a+c+n'!$Q25="A",'7a+c+n'!L25,0),0)</f>
        <v>0</v>
      </c>
      <c r="M25" s="121">
        <f>IF($C$4="Attiecināmās izmaksas",IF('7a+c+n'!$Q25="A",'7a+c+n'!M25,0),0)</f>
        <v>0</v>
      </c>
      <c r="N25" s="121">
        <f>IF($C$4="Attiecināmās izmaksas",IF('7a+c+n'!$Q25="A",'7a+c+n'!N25,0),0)</f>
        <v>0</v>
      </c>
      <c r="O25" s="121">
        <f>IF($C$4="Attiecināmās izmaksas",IF('7a+c+n'!$Q25="A",'7a+c+n'!O25,0),0)</f>
        <v>0</v>
      </c>
      <c r="P25" s="122">
        <f>IF($C$4="Attiecināmās izmaksas",IF('7a+c+n'!$Q25="A",'7a+c+n'!P25,0),0)</f>
        <v>0</v>
      </c>
    </row>
    <row r="26" spans="1:16" ht="12" customHeight="1" thickBot="1" x14ac:dyDescent="0.25">
      <c r="A26" s="320" t="s">
        <v>62</v>
      </c>
      <c r="B26" s="321"/>
      <c r="C26" s="321"/>
      <c r="D26" s="321"/>
      <c r="E26" s="321"/>
      <c r="F26" s="321"/>
      <c r="G26" s="321"/>
      <c r="H26" s="321"/>
      <c r="I26" s="321"/>
      <c r="J26" s="321"/>
      <c r="K26" s="322"/>
      <c r="L26" s="132">
        <f>SUM(L14:L25)</f>
        <v>0</v>
      </c>
      <c r="M26" s="133">
        <f>SUM(M14:M25)</f>
        <v>0</v>
      </c>
      <c r="N26" s="133">
        <f>SUM(N14:N25)</f>
        <v>0</v>
      </c>
      <c r="O26" s="133">
        <f>SUM(O14:O25)</f>
        <v>0</v>
      </c>
      <c r="P26" s="134">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323" t="str">
        <f>'Kops n'!C35:H35</f>
        <v>Gundega Ābelīte 03.06.2024</v>
      </c>
      <c r="D29" s="323"/>
      <c r="E29" s="323"/>
      <c r="F29" s="323"/>
      <c r="G29" s="323"/>
      <c r="H29" s="323"/>
      <c r="I29" s="16"/>
      <c r="J29" s="16"/>
      <c r="K29" s="16"/>
      <c r="L29" s="16"/>
      <c r="M29" s="16"/>
      <c r="N29" s="16"/>
      <c r="O29" s="16"/>
      <c r="P29" s="16"/>
    </row>
    <row r="30" spans="1:16" x14ac:dyDescent="0.2">
      <c r="A30" s="16"/>
      <c r="B30" s="16"/>
      <c r="C30" s="249" t="s">
        <v>15</v>
      </c>
      <c r="D30" s="249"/>
      <c r="E30" s="249"/>
      <c r="F30" s="249"/>
      <c r="G30" s="249"/>
      <c r="H30" s="249"/>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268" t="str">
        <f>'Kops n'!A38:D38</f>
        <v>Tāme sastādīta 2024. gada 3. jūnijā</v>
      </c>
      <c r="B32" s="269"/>
      <c r="C32" s="269"/>
      <c r="D32" s="26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323" t="str">
        <f>'Kops n'!C40:H40</f>
        <v>Gundega Ābelīte 03.06.2024</v>
      </c>
      <c r="D34" s="323"/>
      <c r="E34" s="323"/>
      <c r="F34" s="323"/>
      <c r="G34" s="323"/>
      <c r="H34" s="323"/>
      <c r="I34" s="16"/>
      <c r="J34" s="16"/>
      <c r="K34" s="16"/>
      <c r="L34" s="16"/>
      <c r="M34" s="16"/>
      <c r="N34" s="16"/>
      <c r="O34" s="16"/>
      <c r="P34" s="16"/>
    </row>
    <row r="35" spans="1:16" x14ac:dyDescent="0.2">
      <c r="A35" s="16"/>
      <c r="B35" s="16"/>
      <c r="C35" s="249" t="s">
        <v>15</v>
      </c>
      <c r="D35" s="249"/>
      <c r="E35" s="249"/>
      <c r="F35" s="249"/>
      <c r="G35" s="249"/>
      <c r="H35" s="249"/>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80" t="s">
        <v>16</v>
      </c>
      <c r="B37" s="43"/>
      <c r="C37" s="87" t="str">
        <f>'Kops n'!C43</f>
        <v>1-00180</v>
      </c>
      <c r="D37" s="43"/>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5:H35"/>
    <mergeCell ref="C4:I4"/>
    <mergeCell ref="F12:K12"/>
    <mergeCell ref="A9:F9"/>
    <mergeCell ref="J9:M9"/>
    <mergeCell ref="D8:L8"/>
    <mergeCell ref="A26:K26"/>
    <mergeCell ref="C29:H29"/>
    <mergeCell ref="C30:H30"/>
    <mergeCell ref="A32:D32"/>
    <mergeCell ref="C34:H34"/>
  </mergeCells>
  <conditionalFormatting sqref="A26:K26">
    <cfRule type="containsText" dxfId="112"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11" priority="1" operator="equal">
      <formula>0</formula>
    </cfRule>
  </conditionalFormatting>
  <conditionalFormatting sqref="C2:I2 D5:L8 N9:O9 L26:P26 C29:H29 C34:H34 C37">
    <cfRule type="cellIs" dxfId="110" priority="2"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8"/>
  <sheetViews>
    <sheetView topLeftCell="A11" workbookViewId="0">
      <selection activeCell="A26" sqref="A26: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'7a+c+n'!D1</f>
        <v>7</v>
      </c>
      <c r="E1" s="22"/>
      <c r="F1" s="22"/>
      <c r="G1" s="22"/>
      <c r="H1" s="22"/>
      <c r="I1" s="22"/>
      <c r="J1" s="22"/>
      <c r="N1" s="26"/>
      <c r="O1" s="27"/>
      <c r="P1" s="28"/>
    </row>
    <row r="2" spans="1:16" x14ac:dyDescent="0.2">
      <c r="A2" s="29"/>
      <c r="B2" s="29"/>
      <c r="C2" s="335" t="str">
        <f>'7a+c+n'!C2:I2</f>
        <v>Bēniņu siltināšana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'7a+c+n'!A9</f>
        <v>Tāme sastādīta  2024. gada tirgus cenās, pamatojoties uz AR daļas rasējumiem</v>
      </c>
      <c r="B9" s="332"/>
      <c r="C9" s="332"/>
      <c r="D9" s="332"/>
      <c r="E9" s="332"/>
      <c r="F9" s="332"/>
      <c r="G9" s="31"/>
      <c r="H9" s="31"/>
      <c r="I9" s="31"/>
      <c r="J9" s="333" t="s">
        <v>45</v>
      </c>
      <c r="K9" s="333"/>
      <c r="L9" s="333"/>
      <c r="M9" s="333"/>
      <c r="N9" s="334">
        <f>P26</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izmaksas",IF('7a+c+n'!$Q14="C",'7a+c+n'!B14,0))</f>
        <v>0</v>
      </c>
      <c r="C14" s="23">
        <f>IF($C$4="citu pasākumu izmaksas",IF('7a+c+n'!$Q14="C",'7a+c+n'!C14,0))</f>
        <v>0</v>
      </c>
      <c r="D14" s="23">
        <f>IF($C$4="citu pasākumu izmaksas",IF('7a+c+n'!$Q14="C",'7a+c+n'!D14,0))</f>
        <v>0</v>
      </c>
      <c r="E14" s="46"/>
      <c r="F14" s="66"/>
      <c r="G14" s="119"/>
      <c r="H14" s="119">
        <f>IF($C$4="citu pasākumu izmaksas",IF('7a+c+n'!$Q14="C",'7a+c+n'!H14,0))</f>
        <v>0</v>
      </c>
      <c r="I14" s="119"/>
      <c r="J14" s="119"/>
      <c r="K14" s="120">
        <f>IF($C$4="citu pasākumu izmaksas",IF('7a+c+n'!$Q14="C",'7a+c+n'!K14,0))</f>
        <v>0</v>
      </c>
      <c r="L14" s="83">
        <f>IF($C$4="citu pasākumu izmaksas",IF('7a+c+n'!$Q14="C",'7a+c+n'!L14,0))</f>
        <v>0</v>
      </c>
      <c r="M14" s="119">
        <f>IF($C$4="citu pasākumu izmaksas",IF('7a+c+n'!$Q14="C",'7a+c+n'!M14,0))</f>
        <v>0</v>
      </c>
      <c r="N14" s="119">
        <f>IF($C$4="citu pasākumu izmaksas",IF('7a+c+n'!$Q14="C",'7a+c+n'!N14,0))</f>
        <v>0</v>
      </c>
      <c r="O14" s="119">
        <f>IF($C$4="citu pasākumu izmaksas",IF('7a+c+n'!$Q14="C",'7a+c+n'!O14,0))</f>
        <v>0</v>
      </c>
      <c r="P14" s="120">
        <f>IF($C$4="citu pasākumu izmaksas",IF('7a+c+n'!$Q14="C",'7a+c+n'!P14,0))</f>
        <v>0</v>
      </c>
    </row>
    <row r="15" spans="1:16" x14ac:dyDescent="0.2">
      <c r="A15" s="53">
        <f>IF(P15=0,0,IF(COUNTBLANK(P15)=1,0,COUNTA($P$14:P15)))</f>
        <v>0</v>
      </c>
      <c r="B15" s="24">
        <f>IF($C$4="citu pasākumu izmaksas",IF('7a+c+n'!$Q15="C",'7a+c+n'!B15,0))</f>
        <v>0</v>
      </c>
      <c r="C15" s="24">
        <f>IF($C$4="citu pasākumu izmaksas",IF('7a+c+n'!$Q15="C",'7a+c+n'!C15,0))</f>
        <v>0</v>
      </c>
      <c r="D15" s="24">
        <f>IF($C$4="citu pasākumu izmaksas",IF('7a+c+n'!$Q15="C",'7a+c+n'!D15,0))</f>
        <v>0</v>
      </c>
      <c r="E15" s="47"/>
      <c r="F15" s="68"/>
      <c r="G15" s="121"/>
      <c r="H15" s="121">
        <f>IF($C$4="citu pasākumu izmaksas",IF('7a+c+n'!$Q15="C",'7a+c+n'!H15,0))</f>
        <v>0</v>
      </c>
      <c r="I15" s="121"/>
      <c r="J15" s="121"/>
      <c r="K15" s="122">
        <f>IF($C$4="citu pasākumu izmaksas",IF('7a+c+n'!$Q15="C",'7a+c+n'!K15,0))</f>
        <v>0</v>
      </c>
      <c r="L15" s="84">
        <f>IF($C$4="citu pasākumu izmaksas",IF('7a+c+n'!$Q15="C",'7a+c+n'!L15,0))</f>
        <v>0</v>
      </c>
      <c r="M15" s="121">
        <f>IF($C$4="citu pasākumu izmaksas",IF('7a+c+n'!$Q15="C",'7a+c+n'!M15,0))</f>
        <v>0</v>
      </c>
      <c r="N15" s="121">
        <f>IF($C$4="citu pasākumu izmaksas",IF('7a+c+n'!$Q15="C",'7a+c+n'!N15,0))</f>
        <v>0</v>
      </c>
      <c r="O15" s="121">
        <f>IF($C$4="citu pasākumu izmaksas",IF('7a+c+n'!$Q15="C",'7a+c+n'!O15,0))</f>
        <v>0</v>
      </c>
      <c r="P15" s="122">
        <f>IF($C$4="citu pasākumu izmaksas",IF('7a+c+n'!$Q15="C",'7a+c+n'!P15,0))</f>
        <v>0</v>
      </c>
    </row>
    <row r="16" spans="1:16" x14ac:dyDescent="0.2">
      <c r="A16" s="53">
        <f>IF(P16=0,0,IF(COUNTBLANK(P16)=1,0,COUNTA($P$14:P16)))</f>
        <v>0</v>
      </c>
      <c r="B16" s="24">
        <f>IF($C$4="citu pasākumu izmaksas",IF('7a+c+n'!$Q16="C",'7a+c+n'!B16,0))</f>
        <v>0</v>
      </c>
      <c r="C16" s="24">
        <f>IF($C$4="citu pasākumu izmaksas",IF('7a+c+n'!$Q16="C",'7a+c+n'!C16,0))</f>
        <v>0</v>
      </c>
      <c r="D16" s="24">
        <f>IF($C$4="citu pasākumu izmaksas",IF('7a+c+n'!$Q16="C",'7a+c+n'!D16,0))</f>
        <v>0</v>
      </c>
      <c r="E16" s="47"/>
      <c r="F16" s="68"/>
      <c r="G16" s="121"/>
      <c r="H16" s="121">
        <f>IF($C$4="citu pasākumu izmaksas",IF('7a+c+n'!$Q16="C",'7a+c+n'!H16,0))</f>
        <v>0</v>
      </c>
      <c r="I16" s="121"/>
      <c r="J16" s="121"/>
      <c r="K16" s="122">
        <f>IF($C$4="citu pasākumu izmaksas",IF('7a+c+n'!$Q16="C",'7a+c+n'!K16,0))</f>
        <v>0</v>
      </c>
      <c r="L16" s="84">
        <f>IF($C$4="citu pasākumu izmaksas",IF('7a+c+n'!$Q16="C",'7a+c+n'!L16,0))</f>
        <v>0</v>
      </c>
      <c r="M16" s="121">
        <f>IF($C$4="citu pasākumu izmaksas",IF('7a+c+n'!$Q16="C",'7a+c+n'!M16,0))</f>
        <v>0</v>
      </c>
      <c r="N16" s="121">
        <f>IF($C$4="citu pasākumu izmaksas",IF('7a+c+n'!$Q16="C",'7a+c+n'!N16,0))</f>
        <v>0</v>
      </c>
      <c r="O16" s="121">
        <f>IF($C$4="citu pasākumu izmaksas",IF('7a+c+n'!$Q16="C",'7a+c+n'!O16,0))</f>
        <v>0</v>
      </c>
      <c r="P16" s="122">
        <f>IF($C$4="citu pasākumu izmaksas",IF('7a+c+n'!$Q16="C",'7a+c+n'!P16,0))</f>
        <v>0</v>
      </c>
    </row>
    <row r="17" spans="1:16" x14ac:dyDescent="0.2">
      <c r="A17" s="53">
        <f>IF(P17=0,0,IF(COUNTBLANK(P17)=1,0,COUNTA($P$14:P17)))</f>
        <v>0</v>
      </c>
      <c r="B17" s="24">
        <f>IF($C$4="citu pasākumu izmaksas",IF('7a+c+n'!$Q17="C",'7a+c+n'!B17,0))</f>
        <v>0</v>
      </c>
      <c r="C17" s="24">
        <f>IF($C$4="citu pasākumu izmaksas",IF('7a+c+n'!$Q17="C",'7a+c+n'!C17,0))</f>
        <v>0</v>
      </c>
      <c r="D17" s="24">
        <f>IF($C$4="citu pasākumu izmaksas",IF('7a+c+n'!$Q17="C",'7a+c+n'!D17,0))</f>
        <v>0</v>
      </c>
      <c r="E17" s="47"/>
      <c r="F17" s="68"/>
      <c r="G17" s="121"/>
      <c r="H17" s="121">
        <f>IF($C$4="citu pasākumu izmaksas",IF('7a+c+n'!$Q17="C",'7a+c+n'!H17,0))</f>
        <v>0</v>
      </c>
      <c r="I17" s="121"/>
      <c r="J17" s="121"/>
      <c r="K17" s="122">
        <f>IF($C$4="citu pasākumu izmaksas",IF('7a+c+n'!$Q17="C",'7a+c+n'!K17,0))</f>
        <v>0</v>
      </c>
      <c r="L17" s="84">
        <f>IF($C$4="citu pasākumu izmaksas",IF('7a+c+n'!$Q17="C",'7a+c+n'!L17,0))</f>
        <v>0</v>
      </c>
      <c r="M17" s="121">
        <f>IF($C$4="citu pasākumu izmaksas",IF('7a+c+n'!$Q17="C",'7a+c+n'!M17,0))</f>
        <v>0</v>
      </c>
      <c r="N17" s="121">
        <f>IF($C$4="citu pasākumu izmaksas",IF('7a+c+n'!$Q17="C",'7a+c+n'!N17,0))</f>
        <v>0</v>
      </c>
      <c r="O17" s="121">
        <f>IF($C$4="citu pasākumu izmaksas",IF('7a+c+n'!$Q17="C",'7a+c+n'!O17,0))</f>
        <v>0</v>
      </c>
      <c r="P17" s="122">
        <f>IF($C$4="citu pasākumu izmaksas",IF('7a+c+n'!$Q17="C",'7a+c+n'!P17,0))</f>
        <v>0</v>
      </c>
    </row>
    <row r="18" spans="1:16" x14ac:dyDescent="0.2">
      <c r="A18" s="53">
        <f>IF(P18=0,0,IF(COUNTBLANK(P18)=1,0,COUNTA($P$14:P18)))</f>
        <v>0</v>
      </c>
      <c r="B18" s="24">
        <f>IF($C$4="citu pasākumu izmaksas",IF('7a+c+n'!$Q18="C",'7a+c+n'!B18,0))</f>
        <v>0</v>
      </c>
      <c r="C18" s="24">
        <f>IF($C$4="citu pasākumu izmaksas",IF('7a+c+n'!$Q18="C",'7a+c+n'!C18,0))</f>
        <v>0</v>
      </c>
      <c r="D18" s="24">
        <f>IF($C$4="citu pasākumu izmaksas",IF('7a+c+n'!$Q18="C",'7a+c+n'!D18,0))</f>
        <v>0</v>
      </c>
      <c r="E18" s="47"/>
      <c r="F18" s="68"/>
      <c r="G18" s="121"/>
      <c r="H18" s="121">
        <f>IF($C$4="citu pasākumu izmaksas",IF('7a+c+n'!$Q18="C",'7a+c+n'!H18,0))</f>
        <v>0</v>
      </c>
      <c r="I18" s="121"/>
      <c r="J18" s="121"/>
      <c r="K18" s="122">
        <f>IF($C$4="citu pasākumu izmaksas",IF('7a+c+n'!$Q18="C",'7a+c+n'!K18,0))</f>
        <v>0</v>
      </c>
      <c r="L18" s="84">
        <f>IF($C$4="citu pasākumu izmaksas",IF('7a+c+n'!$Q18="C",'7a+c+n'!L18,0))</f>
        <v>0</v>
      </c>
      <c r="M18" s="121">
        <f>IF($C$4="citu pasākumu izmaksas",IF('7a+c+n'!$Q18="C",'7a+c+n'!M18,0))</f>
        <v>0</v>
      </c>
      <c r="N18" s="121">
        <f>IF($C$4="citu pasākumu izmaksas",IF('7a+c+n'!$Q18="C",'7a+c+n'!N18,0))</f>
        <v>0</v>
      </c>
      <c r="O18" s="121">
        <f>IF($C$4="citu pasākumu izmaksas",IF('7a+c+n'!$Q18="C",'7a+c+n'!O18,0))</f>
        <v>0</v>
      </c>
      <c r="P18" s="122">
        <f>IF($C$4="citu pasākumu izmaksas",IF('7a+c+n'!$Q18="C",'7a+c+n'!P18,0))</f>
        <v>0</v>
      </c>
    </row>
    <row r="19" spans="1:16" x14ac:dyDescent="0.2">
      <c r="A19" s="53">
        <f>IF(P19=0,0,IF(COUNTBLANK(P19)=1,0,COUNTA($P$14:P19)))</f>
        <v>0</v>
      </c>
      <c r="B19" s="24">
        <f>IF($C$4="citu pasākumu izmaksas",IF('7a+c+n'!$Q19="C",'7a+c+n'!B19,0))</f>
        <v>0</v>
      </c>
      <c r="C19" s="24">
        <f>IF($C$4="citu pasākumu izmaksas",IF('7a+c+n'!$Q19="C",'7a+c+n'!C19,0))</f>
        <v>0</v>
      </c>
      <c r="D19" s="24">
        <f>IF($C$4="citu pasākumu izmaksas",IF('7a+c+n'!$Q19="C",'7a+c+n'!D19,0))</f>
        <v>0</v>
      </c>
      <c r="E19" s="47"/>
      <c r="F19" s="68"/>
      <c r="G19" s="121"/>
      <c r="H19" s="121">
        <f>IF($C$4="citu pasākumu izmaksas",IF('7a+c+n'!$Q19="C",'7a+c+n'!H19,0))</f>
        <v>0</v>
      </c>
      <c r="I19" s="121"/>
      <c r="J19" s="121"/>
      <c r="K19" s="122">
        <f>IF($C$4="citu pasākumu izmaksas",IF('7a+c+n'!$Q19="C",'7a+c+n'!K19,0))</f>
        <v>0</v>
      </c>
      <c r="L19" s="84">
        <f>IF($C$4="citu pasākumu izmaksas",IF('7a+c+n'!$Q19="C",'7a+c+n'!L19,0))</f>
        <v>0</v>
      </c>
      <c r="M19" s="121">
        <f>IF($C$4="citu pasākumu izmaksas",IF('7a+c+n'!$Q19="C",'7a+c+n'!M19,0))</f>
        <v>0</v>
      </c>
      <c r="N19" s="121">
        <f>IF($C$4="citu pasākumu izmaksas",IF('7a+c+n'!$Q19="C",'7a+c+n'!N19,0))</f>
        <v>0</v>
      </c>
      <c r="O19" s="121">
        <f>IF($C$4="citu pasākumu izmaksas",IF('7a+c+n'!$Q19="C",'7a+c+n'!O19,0))</f>
        <v>0</v>
      </c>
      <c r="P19" s="122">
        <f>IF($C$4="citu pasākumu izmaksas",IF('7a+c+n'!$Q19="C",'7a+c+n'!P19,0))</f>
        <v>0</v>
      </c>
    </row>
    <row r="20" spans="1:16" x14ac:dyDescent="0.2">
      <c r="A20" s="53">
        <f>IF(P20=0,0,IF(COUNTBLANK(P20)=1,0,COUNTA($P$14:P20)))</f>
        <v>0</v>
      </c>
      <c r="B20" s="24">
        <f>IF($C$4="citu pasākumu izmaksas",IF('7a+c+n'!$Q20="C",'7a+c+n'!B20,0))</f>
        <v>0</v>
      </c>
      <c r="C20" s="24">
        <f>IF($C$4="citu pasākumu izmaksas",IF('7a+c+n'!$Q20="C",'7a+c+n'!C20,0))</f>
        <v>0</v>
      </c>
      <c r="D20" s="24">
        <f>IF($C$4="citu pasākumu izmaksas",IF('7a+c+n'!$Q20="C",'7a+c+n'!D20,0))</f>
        <v>0</v>
      </c>
      <c r="E20" s="47"/>
      <c r="F20" s="68"/>
      <c r="G20" s="121"/>
      <c r="H20" s="121">
        <f>IF($C$4="citu pasākumu izmaksas",IF('7a+c+n'!$Q20="C",'7a+c+n'!H20,0))</f>
        <v>0</v>
      </c>
      <c r="I20" s="121"/>
      <c r="J20" s="121"/>
      <c r="K20" s="122">
        <f>IF($C$4="citu pasākumu izmaksas",IF('7a+c+n'!$Q20="C",'7a+c+n'!K20,0))</f>
        <v>0</v>
      </c>
      <c r="L20" s="84">
        <f>IF($C$4="citu pasākumu izmaksas",IF('7a+c+n'!$Q20="C",'7a+c+n'!L20,0))</f>
        <v>0</v>
      </c>
      <c r="M20" s="121">
        <f>IF($C$4="citu pasākumu izmaksas",IF('7a+c+n'!$Q20="C",'7a+c+n'!M20,0))</f>
        <v>0</v>
      </c>
      <c r="N20" s="121">
        <f>IF($C$4="citu pasākumu izmaksas",IF('7a+c+n'!$Q20="C",'7a+c+n'!N20,0))</f>
        <v>0</v>
      </c>
      <c r="O20" s="121">
        <f>IF($C$4="citu pasākumu izmaksas",IF('7a+c+n'!$Q20="C",'7a+c+n'!O20,0))</f>
        <v>0</v>
      </c>
      <c r="P20" s="122">
        <f>IF($C$4="citu pasākumu izmaksas",IF('7a+c+n'!$Q20="C",'7a+c+n'!P20,0))</f>
        <v>0</v>
      </c>
    </row>
    <row r="21" spans="1:16" x14ac:dyDescent="0.2">
      <c r="A21" s="53">
        <f>IF(P21=0,0,IF(COUNTBLANK(P21)=1,0,COUNTA($P$14:P21)))</f>
        <v>0</v>
      </c>
      <c r="B21" s="24">
        <f>IF($C$4="citu pasākumu izmaksas",IF('7a+c+n'!$Q21="C",'7a+c+n'!B21,0))</f>
        <v>0</v>
      </c>
      <c r="C21" s="24">
        <f>IF($C$4="citu pasākumu izmaksas",IF('7a+c+n'!$Q21="C",'7a+c+n'!C21,0))</f>
        <v>0</v>
      </c>
      <c r="D21" s="24">
        <f>IF($C$4="citu pasākumu izmaksas",IF('7a+c+n'!$Q21="C",'7a+c+n'!D21,0))</f>
        <v>0</v>
      </c>
      <c r="E21" s="47"/>
      <c r="F21" s="68"/>
      <c r="G21" s="121"/>
      <c r="H21" s="121">
        <f>IF($C$4="citu pasākumu izmaksas",IF('7a+c+n'!$Q21="C",'7a+c+n'!H21,0))</f>
        <v>0</v>
      </c>
      <c r="I21" s="121"/>
      <c r="J21" s="121"/>
      <c r="K21" s="122">
        <f>IF($C$4="citu pasākumu izmaksas",IF('7a+c+n'!$Q21="C",'7a+c+n'!K21,0))</f>
        <v>0</v>
      </c>
      <c r="L21" s="84">
        <f>IF($C$4="citu pasākumu izmaksas",IF('7a+c+n'!$Q21="C",'7a+c+n'!L21,0))</f>
        <v>0</v>
      </c>
      <c r="M21" s="121">
        <f>IF($C$4="citu pasākumu izmaksas",IF('7a+c+n'!$Q21="C",'7a+c+n'!M21,0))</f>
        <v>0</v>
      </c>
      <c r="N21" s="121">
        <f>IF($C$4="citu pasākumu izmaksas",IF('7a+c+n'!$Q21="C",'7a+c+n'!N21,0))</f>
        <v>0</v>
      </c>
      <c r="O21" s="121">
        <f>IF($C$4="citu pasākumu izmaksas",IF('7a+c+n'!$Q21="C",'7a+c+n'!O21,0))</f>
        <v>0</v>
      </c>
      <c r="P21" s="122">
        <f>IF($C$4="citu pasākumu izmaksas",IF('7a+c+n'!$Q21="C",'7a+c+n'!P21,0))</f>
        <v>0</v>
      </c>
    </row>
    <row r="22" spans="1:16" x14ac:dyDescent="0.2">
      <c r="A22" s="53">
        <f>IF(P22=0,0,IF(COUNTBLANK(P22)=1,0,COUNTA($P$14:P22)))</f>
        <v>0</v>
      </c>
      <c r="B22" s="24">
        <f>IF($C$4="citu pasākumu izmaksas",IF('7a+c+n'!$Q22="C",'7a+c+n'!B22,0))</f>
        <v>0</v>
      </c>
      <c r="C22" s="24">
        <f>IF($C$4="citu pasākumu izmaksas",IF('7a+c+n'!$Q22="C",'7a+c+n'!C22,0))</f>
        <v>0</v>
      </c>
      <c r="D22" s="24">
        <f>IF($C$4="citu pasākumu izmaksas",IF('7a+c+n'!$Q22="C",'7a+c+n'!D22,0))</f>
        <v>0</v>
      </c>
      <c r="E22" s="47"/>
      <c r="F22" s="68"/>
      <c r="G22" s="121"/>
      <c r="H22" s="121">
        <f>IF($C$4="citu pasākumu izmaksas",IF('7a+c+n'!$Q22="C",'7a+c+n'!H22,0))</f>
        <v>0</v>
      </c>
      <c r="I22" s="121"/>
      <c r="J22" s="121"/>
      <c r="K22" s="122">
        <f>IF($C$4="citu pasākumu izmaksas",IF('7a+c+n'!$Q22="C",'7a+c+n'!K22,0))</f>
        <v>0</v>
      </c>
      <c r="L22" s="84">
        <f>IF($C$4="citu pasākumu izmaksas",IF('7a+c+n'!$Q22="C",'7a+c+n'!L22,0))</f>
        <v>0</v>
      </c>
      <c r="M22" s="121">
        <f>IF($C$4="citu pasākumu izmaksas",IF('7a+c+n'!$Q22="C",'7a+c+n'!M22,0))</f>
        <v>0</v>
      </c>
      <c r="N22" s="121">
        <f>IF($C$4="citu pasākumu izmaksas",IF('7a+c+n'!$Q22="C",'7a+c+n'!N22,0))</f>
        <v>0</v>
      </c>
      <c r="O22" s="121">
        <f>IF($C$4="citu pasākumu izmaksas",IF('7a+c+n'!$Q22="C",'7a+c+n'!O22,0))</f>
        <v>0</v>
      </c>
      <c r="P22" s="122">
        <f>IF($C$4="citu pasākumu izmaksas",IF('7a+c+n'!$Q22="C",'7a+c+n'!P22,0))</f>
        <v>0</v>
      </c>
    </row>
    <row r="23" spans="1:16" x14ac:dyDescent="0.2">
      <c r="A23" s="53">
        <f>IF(P23=0,0,IF(COUNTBLANK(P23)=1,0,COUNTA($P$14:P23)))</f>
        <v>0</v>
      </c>
      <c r="B23" s="24">
        <f>IF($C$4="citu pasākumu izmaksas",IF('7a+c+n'!$Q23="C",'7a+c+n'!B23,0))</f>
        <v>0</v>
      </c>
      <c r="C23" s="24">
        <f>IF($C$4="citu pasākumu izmaksas",IF('7a+c+n'!$Q23="C",'7a+c+n'!C23,0))</f>
        <v>0</v>
      </c>
      <c r="D23" s="24">
        <f>IF($C$4="citu pasākumu izmaksas",IF('7a+c+n'!$Q23="C",'7a+c+n'!D23,0))</f>
        <v>0</v>
      </c>
      <c r="E23" s="47"/>
      <c r="F23" s="68"/>
      <c r="G23" s="121"/>
      <c r="H23" s="121">
        <f>IF($C$4="citu pasākumu izmaksas",IF('7a+c+n'!$Q23="C",'7a+c+n'!H23,0))</f>
        <v>0</v>
      </c>
      <c r="I23" s="121"/>
      <c r="J23" s="121"/>
      <c r="K23" s="122">
        <f>IF($C$4="citu pasākumu izmaksas",IF('7a+c+n'!$Q23="C",'7a+c+n'!K23,0))</f>
        <v>0</v>
      </c>
      <c r="L23" s="84">
        <f>IF($C$4="citu pasākumu izmaksas",IF('7a+c+n'!$Q23="C",'7a+c+n'!L23,0))</f>
        <v>0</v>
      </c>
      <c r="M23" s="121">
        <f>IF($C$4="citu pasākumu izmaksas",IF('7a+c+n'!$Q23="C",'7a+c+n'!M23,0))</f>
        <v>0</v>
      </c>
      <c r="N23" s="121">
        <f>IF($C$4="citu pasākumu izmaksas",IF('7a+c+n'!$Q23="C",'7a+c+n'!N23,0))</f>
        <v>0</v>
      </c>
      <c r="O23" s="121">
        <f>IF($C$4="citu pasākumu izmaksas",IF('7a+c+n'!$Q23="C",'7a+c+n'!O23,0))</f>
        <v>0</v>
      </c>
      <c r="P23" s="122">
        <f>IF($C$4="citu pasākumu izmaksas",IF('7a+c+n'!$Q23="C",'7a+c+n'!P23,0))</f>
        <v>0</v>
      </c>
    </row>
    <row r="24" spans="1:16" x14ac:dyDescent="0.2">
      <c r="A24" s="53">
        <f>IF(P24=0,0,IF(COUNTBLANK(P24)=1,0,COUNTA($P$14:P24)))</f>
        <v>0</v>
      </c>
      <c r="B24" s="24">
        <f>IF($C$4="citu pasākumu izmaksas",IF('7a+c+n'!$Q24="C",'7a+c+n'!B24,0))</f>
        <v>0</v>
      </c>
      <c r="C24" s="24">
        <f>IF($C$4="citu pasākumu izmaksas",IF('7a+c+n'!$Q24="C",'7a+c+n'!C24,0))</f>
        <v>0</v>
      </c>
      <c r="D24" s="24">
        <f>IF($C$4="citu pasākumu izmaksas",IF('7a+c+n'!$Q24="C",'7a+c+n'!D24,0))</f>
        <v>0</v>
      </c>
      <c r="E24" s="47"/>
      <c r="F24" s="68"/>
      <c r="G24" s="121"/>
      <c r="H24" s="121">
        <f>IF($C$4="citu pasākumu izmaksas",IF('7a+c+n'!$Q24="C",'7a+c+n'!H24,0))</f>
        <v>0</v>
      </c>
      <c r="I24" s="121"/>
      <c r="J24" s="121"/>
      <c r="K24" s="122">
        <f>IF($C$4="citu pasākumu izmaksas",IF('7a+c+n'!$Q24="C",'7a+c+n'!K24,0))</f>
        <v>0</v>
      </c>
      <c r="L24" s="84">
        <f>IF($C$4="citu pasākumu izmaksas",IF('7a+c+n'!$Q24="C",'7a+c+n'!L24,0))</f>
        <v>0</v>
      </c>
      <c r="M24" s="121">
        <f>IF($C$4="citu pasākumu izmaksas",IF('7a+c+n'!$Q24="C",'7a+c+n'!M24,0))</f>
        <v>0</v>
      </c>
      <c r="N24" s="121">
        <f>IF($C$4="citu pasākumu izmaksas",IF('7a+c+n'!$Q24="C",'7a+c+n'!N24,0))</f>
        <v>0</v>
      </c>
      <c r="O24" s="121">
        <f>IF($C$4="citu pasākumu izmaksas",IF('7a+c+n'!$Q24="C",'7a+c+n'!O24,0))</f>
        <v>0</v>
      </c>
      <c r="P24" s="122">
        <f>IF($C$4="citu pasākumu izmaksas",IF('7a+c+n'!$Q24="C",'7a+c+n'!P24,0))</f>
        <v>0</v>
      </c>
    </row>
    <row r="25" spans="1:16" ht="10.8" thickBot="1" x14ac:dyDescent="0.25">
      <c r="A25" s="53">
        <f>IF(P25=0,0,IF(COUNTBLANK(P25)=1,0,COUNTA($P$14:P25)))</f>
        <v>0</v>
      </c>
      <c r="B25" s="24">
        <f>IF($C$4="citu pasākumu izmaksas",IF('7a+c+n'!$Q25="C",'7a+c+n'!B25,0))</f>
        <v>0</v>
      </c>
      <c r="C25" s="24">
        <f>IF($C$4="citu pasākumu izmaksas",IF('7a+c+n'!$Q25="C",'7a+c+n'!C25,0))</f>
        <v>0</v>
      </c>
      <c r="D25" s="24">
        <f>IF($C$4="citu pasākumu izmaksas",IF('7a+c+n'!$Q25="C",'7a+c+n'!D25,0))</f>
        <v>0</v>
      </c>
      <c r="E25" s="47"/>
      <c r="F25" s="68"/>
      <c r="G25" s="121"/>
      <c r="H25" s="121">
        <f>IF($C$4="citu pasākumu izmaksas",IF('7a+c+n'!$Q25="C",'7a+c+n'!H25,0))</f>
        <v>0</v>
      </c>
      <c r="I25" s="121"/>
      <c r="J25" s="121"/>
      <c r="K25" s="122">
        <f>IF($C$4="citu pasākumu izmaksas",IF('7a+c+n'!$Q25="C",'7a+c+n'!K25,0))</f>
        <v>0</v>
      </c>
      <c r="L25" s="84">
        <f>IF($C$4="citu pasākumu izmaksas",IF('7a+c+n'!$Q25="C",'7a+c+n'!L25,0))</f>
        <v>0</v>
      </c>
      <c r="M25" s="121">
        <f>IF($C$4="citu pasākumu izmaksas",IF('7a+c+n'!$Q25="C",'7a+c+n'!M25,0))</f>
        <v>0</v>
      </c>
      <c r="N25" s="121">
        <f>IF($C$4="citu pasākumu izmaksas",IF('7a+c+n'!$Q25="C",'7a+c+n'!N25,0))</f>
        <v>0</v>
      </c>
      <c r="O25" s="121">
        <f>IF($C$4="citu pasākumu izmaksas",IF('7a+c+n'!$Q25="C",'7a+c+n'!O25,0))</f>
        <v>0</v>
      </c>
      <c r="P25" s="122">
        <f>IF($C$4="citu pasākumu izmaksas",IF('7a+c+n'!$Q25="C",'7a+c+n'!P25,0))</f>
        <v>0</v>
      </c>
    </row>
    <row r="26" spans="1:16" ht="12" customHeight="1" thickBot="1" x14ac:dyDescent="0.25">
      <c r="A26" s="320" t="s">
        <v>62</v>
      </c>
      <c r="B26" s="321"/>
      <c r="C26" s="321"/>
      <c r="D26" s="321"/>
      <c r="E26" s="321"/>
      <c r="F26" s="321"/>
      <c r="G26" s="321"/>
      <c r="H26" s="321"/>
      <c r="I26" s="321"/>
      <c r="J26" s="321"/>
      <c r="K26" s="322"/>
      <c r="L26" s="135">
        <f>SUM(L14:L25)</f>
        <v>0</v>
      </c>
      <c r="M26" s="136">
        <f>SUM(M14:M25)</f>
        <v>0</v>
      </c>
      <c r="N26" s="136">
        <f>SUM(N14:N25)</f>
        <v>0</v>
      </c>
      <c r="O26" s="136">
        <f>SUM(O14:O25)</f>
        <v>0</v>
      </c>
      <c r="P26" s="137">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323" t="str">
        <f>'Kops c'!C35:H35</f>
        <v>Gundega Ābelīte 03.06.2024</v>
      </c>
      <c r="D29" s="323"/>
      <c r="E29" s="323"/>
      <c r="F29" s="323"/>
      <c r="G29" s="323"/>
      <c r="H29" s="323"/>
      <c r="I29" s="16"/>
      <c r="J29" s="16"/>
      <c r="K29" s="16"/>
      <c r="L29" s="16"/>
      <c r="M29" s="16"/>
      <c r="N29" s="16"/>
      <c r="O29" s="16"/>
      <c r="P29" s="16"/>
    </row>
    <row r="30" spans="1:16" x14ac:dyDescent="0.2">
      <c r="A30" s="16"/>
      <c r="B30" s="16"/>
      <c r="C30" s="249" t="s">
        <v>15</v>
      </c>
      <c r="D30" s="249"/>
      <c r="E30" s="249"/>
      <c r="F30" s="249"/>
      <c r="G30" s="249"/>
      <c r="H30" s="249"/>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268" t="str">
        <f>'Kops n'!A38:D38</f>
        <v>Tāme sastādīta 2024. gada 3. jūnijā</v>
      </c>
      <c r="B32" s="269"/>
      <c r="C32" s="269"/>
      <c r="D32" s="26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323" t="str">
        <f>'Kops c'!C40:H40</f>
        <v>Gundega Ābelīte 03.06.2024</v>
      </c>
      <c r="D34" s="323"/>
      <c r="E34" s="323"/>
      <c r="F34" s="323"/>
      <c r="G34" s="323"/>
      <c r="H34" s="323"/>
      <c r="I34" s="16"/>
      <c r="J34" s="16"/>
      <c r="K34" s="16"/>
      <c r="L34" s="16"/>
      <c r="M34" s="16"/>
      <c r="N34" s="16"/>
      <c r="O34" s="16"/>
      <c r="P34" s="16"/>
    </row>
    <row r="35" spans="1:16" x14ac:dyDescent="0.2">
      <c r="A35" s="16"/>
      <c r="B35" s="16"/>
      <c r="C35" s="249" t="s">
        <v>15</v>
      </c>
      <c r="D35" s="249"/>
      <c r="E35" s="249"/>
      <c r="F35" s="249"/>
      <c r="G35" s="249"/>
      <c r="H35" s="249"/>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80" t="s">
        <v>16</v>
      </c>
      <c r="B37" s="43"/>
      <c r="C37" s="87" t="str">
        <f>'Kops c'!C43</f>
        <v>1-00180</v>
      </c>
      <c r="D37" s="43"/>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5:H35"/>
    <mergeCell ref="L12:P12"/>
    <mergeCell ref="A26:K26"/>
    <mergeCell ref="C29:H29"/>
    <mergeCell ref="C30:H30"/>
    <mergeCell ref="A32:D32"/>
    <mergeCell ref="C34:H34"/>
  </mergeCells>
  <conditionalFormatting sqref="A26:K26">
    <cfRule type="containsText" dxfId="109"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08" priority="1" operator="equal">
      <formula>0</formula>
    </cfRule>
  </conditionalFormatting>
  <conditionalFormatting sqref="C2:I2 D5:L8 N9:O9 L26:P26 C29:H29 C34:H34 C37">
    <cfRule type="cellIs" dxfId="107" priority="2"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70C0"/>
  </sheetPr>
  <dimension ref="A1:P38"/>
  <sheetViews>
    <sheetView topLeftCell="A11" workbookViewId="0">
      <selection activeCell="S34" sqref="S3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'7a+c+n'!D1</f>
        <v>7</v>
      </c>
      <c r="E1" s="22"/>
      <c r="F1" s="22"/>
      <c r="G1" s="22"/>
      <c r="H1" s="22"/>
      <c r="I1" s="22"/>
      <c r="J1" s="22"/>
      <c r="N1" s="26"/>
      <c r="O1" s="27"/>
      <c r="P1" s="28"/>
    </row>
    <row r="2" spans="1:16" x14ac:dyDescent="0.2">
      <c r="A2" s="29"/>
      <c r="B2" s="29"/>
      <c r="C2" s="335" t="str">
        <f>'7a+c+n'!C2:I2</f>
        <v>Bēniņu siltināšana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'7a+c+n'!A9</f>
        <v>Tāme sastādīta  2024. gada tirgus cenās, pamatojoties uz AR daļas rasējumiem</v>
      </c>
      <c r="B9" s="332"/>
      <c r="C9" s="332"/>
      <c r="D9" s="332"/>
      <c r="E9" s="332"/>
      <c r="F9" s="332"/>
      <c r="G9" s="31"/>
      <c r="H9" s="31"/>
      <c r="I9" s="31"/>
      <c r="J9" s="333" t="s">
        <v>45</v>
      </c>
      <c r="K9" s="333"/>
      <c r="L9" s="333"/>
      <c r="M9" s="333"/>
      <c r="N9" s="334">
        <f>P26</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izmaksas",IF('7a+c+n'!$Q14="N",'7a+c+n'!B14,0))</f>
        <v>0</v>
      </c>
      <c r="C14" s="23">
        <f>IF($C$4="Neattiecināmās izmaksas",IF('7a+c+n'!$Q14="N",'7a+c+n'!C14,0))</f>
        <v>0</v>
      </c>
      <c r="D14" s="23">
        <f>IF($C$4="Neattiecināmās izmaksas",IF('7a+c+n'!$Q14="N",'7a+c+n'!D14,0))</f>
        <v>0</v>
      </c>
      <c r="E14" s="46"/>
      <c r="F14" s="66"/>
      <c r="G14" s="119"/>
      <c r="H14" s="119">
        <f>IF($C$4="Neattiecināmās izmaksas",IF('7a+c+n'!$Q14="N",'7a+c+n'!H14,0))</f>
        <v>0</v>
      </c>
      <c r="I14" s="119"/>
      <c r="J14" s="119"/>
      <c r="K14" s="120">
        <f>IF($C$4="Neattiecināmās izmaksas",IF('7a+c+n'!$Q14="N",'7a+c+n'!K14,0))</f>
        <v>0</v>
      </c>
      <c r="L14" s="83">
        <f>IF($C$4="Neattiecināmās izmaksas",IF('7a+c+n'!$Q14="N",'7a+c+n'!L14,0))</f>
        <v>0</v>
      </c>
      <c r="M14" s="119">
        <f>IF($C$4="Neattiecināmās izmaksas",IF('7a+c+n'!$Q14="N",'7a+c+n'!M14,0))</f>
        <v>0</v>
      </c>
      <c r="N14" s="119">
        <f>IF($C$4="Neattiecināmās izmaksas",IF('7a+c+n'!$Q14="N",'7a+c+n'!N14,0))</f>
        <v>0</v>
      </c>
      <c r="O14" s="119">
        <f>IF($C$4="Neattiecināmās izmaksas",IF('7a+c+n'!$Q14="N",'7a+c+n'!O14,0))</f>
        <v>0</v>
      </c>
      <c r="P14" s="120">
        <f>IF($C$4="Neattiecināmās izmaksas",IF('7a+c+n'!$Q14="N",'7a+c+n'!P14,0))</f>
        <v>0</v>
      </c>
    </row>
    <row r="15" spans="1:16" x14ac:dyDescent="0.2">
      <c r="A15" s="53">
        <f>IF(P15=0,0,IF(COUNTBLANK(P15)=1,0,COUNTA($P$14:P15)))</f>
        <v>0</v>
      </c>
      <c r="B15" s="24">
        <f>IF($C$4="Neattiecināmās izmaksas",IF('7a+c+n'!$Q15="N",'7a+c+n'!B15,0))</f>
        <v>0</v>
      </c>
      <c r="C15" s="24">
        <f>IF($C$4="Neattiecināmās izmaksas",IF('7a+c+n'!$Q15="N",'7a+c+n'!C15,0))</f>
        <v>0</v>
      </c>
      <c r="D15" s="24">
        <f>IF($C$4="Neattiecināmās izmaksas",IF('7a+c+n'!$Q15="N",'7a+c+n'!D15,0))</f>
        <v>0</v>
      </c>
      <c r="E15" s="47"/>
      <c r="F15" s="68"/>
      <c r="G15" s="121"/>
      <c r="H15" s="121">
        <f>IF($C$4="Neattiecināmās izmaksas",IF('7a+c+n'!$Q15="N",'7a+c+n'!H15,0))</f>
        <v>0</v>
      </c>
      <c r="I15" s="121"/>
      <c r="J15" s="121"/>
      <c r="K15" s="122">
        <f>IF($C$4="Neattiecināmās izmaksas",IF('7a+c+n'!$Q15="N",'7a+c+n'!K15,0))</f>
        <v>0</v>
      </c>
      <c r="L15" s="84">
        <f>IF($C$4="Neattiecināmās izmaksas",IF('7a+c+n'!$Q15="N",'7a+c+n'!L15,0))</f>
        <v>0</v>
      </c>
      <c r="M15" s="121">
        <f>IF($C$4="Neattiecināmās izmaksas",IF('7a+c+n'!$Q15="N",'7a+c+n'!M15,0))</f>
        <v>0</v>
      </c>
      <c r="N15" s="121">
        <f>IF($C$4="Neattiecināmās izmaksas",IF('7a+c+n'!$Q15="N",'7a+c+n'!N15,0))</f>
        <v>0</v>
      </c>
      <c r="O15" s="121">
        <f>IF($C$4="Neattiecināmās izmaksas",IF('7a+c+n'!$Q15="N",'7a+c+n'!O15,0))</f>
        <v>0</v>
      </c>
      <c r="P15" s="122">
        <f>IF($C$4="Neattiecināmās izmaksas",IF('7a+c+n'!$Q15="N",'7a+c+n'!P15,0))</f>
        <v>0</v>
      </c>
    </row>
    <row r="16" spans="1:16" x14ac:dyDescent="0.2">
      <c r="A16" s="53">
        <f>IF(P16=0,0,IF(COUNTBLANK(P16)=1,0,COUNTA($P$14:P16)))</f>
        <v>0</v>
      </c>
      <c r="B16" s="24">
        <f>IF($C$4="Neattiecināmās izmaksas",IF('7a+c+n'!$Q16="N",'7a+c+n'!B16,0))</f>
        <v>0</v>
      </c>
      <c r="C16" s="24">
        <f>IF($C$4="Neattiecināmās izmaksas",IF('7a+c+n'!$Q16="N",'7a+c+n'!C16,0))</f>
        <v>0</v>
      </c>
      <c r="D16" s="24">
        <f>IF($C$4="Neattiecināmās izmaksas",IF('7a+c+n'!$Q16="N",'7a+c+n'!D16,0))</f>
        <v>0</v>
      </c>
      <c r="E16" s="47"/>
      <c r="F16" s="68"/>
      <c r="G16" s="121"/>
      <c r="H16" s="121">
        <f>IF($C$4="Neattiecināmās izmaksas",IF('7a+c+n'!$Q16="N",'7a+c+n'!H16,0))</f>
        <v>0</v>
      </c>
      <c r="I16" s="121"/>
      <c r="J16" s="121"/>
      <c r="K16" s="122">
        <f>IF($C$4="Neattiecināmās izmaksas",IF('7a+c+n'!$Q16="N",'7a+c+n'!K16,0))</f>
        <v>0</v>
      </c>
      <c r="L16" s="84">
        <f>IF($C$4="Neattiecināmās izmaksas",IF('7a+c+n'!$Q16="N",'7a+c+n'!L16,0))</f>
        <v>0</v>
      </c>
      <c r="M16" s="121">
        <f>IF($C$4="Neattiecināmās izmaksas",IF('7a+c+n'!$Q16="N",'7a+c+n'!M16,0))</f>
        <v>0</v>
      </c>
      <c r="N16" s="121">
        <f>IF($C$4="Neattiecināmās izmaksas",IF('7a+c+n'!$Q16="N",'7a+c+n'!N16,0))</f>
        <v>0</v>
      </c>
      <c r="O16" s="121">
        <f>IF($C$4="Neattiecināmās izmaksas",IF('7a+c+n'!$Q16="N",'7a+c+n'!O16,0))</f>
        <v>0</v>
      </c>
      <c r="P16" s="122">
        <f>IF($C$4="Neattiecināmās izmaksas",IF('7a+c+n'!$Q16="N",'7a+c+n'!P16,0))</f>
        <v>0</v>
      </c>
    </row>
    <row r="17" spans="1:16" x14ac:dyDescent="0.2">
      <c r="A17" s="53">
        <f>IF(P17=0,0,IF(COUNTBLANK(P17)=1,0,COUNTA($P$14:P17)))</f>
        <v>0</v>
      </c>
      <c r="B17" s="24">
        <f>IF($C$4="Neattiecināmās izmaksas",IF('7a+c+n'!$Q17="N",'7a+c+n'!B17,0))</f>
        <v>0</v>
      </c>
      <c r="C17" s="24">
        <f>IF($C$4="Neattiecināmās izmaksas",IF('7a+c+n'!$Q17="N",'7a+c+n'!C17,0))</f>
        <v>0</v>
      </c>
      <c r="D17" s="24">
        <f>IF($C$4="Neattiecināmās izmaksas",IF('7a+c+n'!$Q17="N",'7a+c+n'!D17,0))</f>
        <v>0</v>
      </c>
      <c r="E17" s="47"/>
      <c r="F17" s="68"/>
      <c r="G17" s="121"/>
      <c r="H17" s="121">
        <f>IF($C$4="Neattiecināmās izmaksas",IF('7a+c+n'!$Q17="N",'7a+c+n'!H17,0))</f>
        <v>0</v>
      </c>
      <c r="I17" s="121"/>
      <c r="J17" s="121"/>
      <c r="K17" s="122">
        <f>IF($C$4="Neattiecināmās izmaksas",IF('7a+c+n'!$Q17="N",'7a+c+n'!K17,0))</f>
        <v>0</v>
      </c>
      <c r="L17" s="84">
        <f>IF($C$4="Neattiecināmās izmaksas",IF('7a+c+n'!$Q17="N",'7a+c+n'!L17,0))</f>
        <v>0</v>
      </c>
      <c r="M17" s="121">
        <f>IF($C$4="Neattiecināmās izmaksas",IF('7a+c+n'!$Q17="N",'7a+c+n'!M17,0))</f>
        <v>0</v>
      </c>
      <c r="N17" s="121">
        <f>IF($C$4="Neattiecināmās izmaksas",IF('7a+c+n'!$Q17="N",'7a+c+n'!N17,0))</f>
        <v>0</v>
      </c>
      <c r="O17" s="121">
        <f>IF($C$4="Neattiecināmās izmaksas",IF('7a+c+n'!$Q17="N",'7a+c+n'!O17,0))</f>
        <v>0</v>
      </c>
      <c r="P17" s="122">
        <f>IF($C$4="Neattiecināmās izmaksas",IF('7a+c+n'!$Q17="N",'7a+c+n'!P17,0))</f>
        <v>0</v>
      </c>
    </row>
    <row r="18" spans="1:16" x14ac:dyDescent="0.2">
      <c r="A18" s="53">
        <f>IF(P18=0,0,IF(COUNTBLANK(P18)=1,0,COUNTA($P$14:P18)))</f>
        <v>0</v>
      </c>
      <c r="B18" s="24">
        <f>IF($C$4="Neattiecināmās izmaksas",IF('7a+c+n'!$Q18="N",'7a+c+n'!B18,0))</f>
        <v>0</v>
      </c>
      <c r="C18" s="24">
        <f>IF($C$4="Neattiecināmās izmaksas",IF('7a+c+n'!$Q18="N",'7a+c+n'!C18,0))</f>
        <v>0</v>
      </c>
      <c r="D18" s="24">
        <f>IF($C$4="Neattiecināmās izmaksas",IF('7a+c+n'!$Q18="N",'7a+c+n'!D18,0))</f>
        <v>0</v>
      </c>
      <c r="E18" s="47"/>
      <c r="F18" s="68"/>
      <c r="G18" s="121"/>
      <c r="H18" s="121">
        <f>IF($C$4="Neattiecināmās izmaksas",IF('7a+c+n'!$Q18="N",'7a+c+n'!H18,0))</f>
        <v>0</v>
      </c>
      <c r="I18" s="121"/>
      <c r="J18" s="121"/>
      <c r="K18" s="122">
        <f>IF($C$4="Neattiecināmās izmaksas",IF('7a+c+n'!$Q18="N",'7a+c+n'!K18,0))</f>
        <v>0</v>
      </c>
      <c r="L18" s="84">
        <f>IF($C$4="Neattiecināmās izmaksas",IF('7a+c+n'!$Q18="N",'7a+c+n'!L18,0))</f>
        <v>0</v>
      </c>
      <c r="M18" s="121">
        <f>IF($C$4="Neattiecināmās izmaksas",IF('7a+c+n'!$Q18="N",'7a+c+n'!M18,0))</f>
        <v>0</v>
      </c>
      <c r="N18" s="121">
        <f>IF($C$4="Neattiecināmās izmaksas",IF('7a+c+n'!$Q18="N",'7a+c+n'!N18,0))</f>
        <v>0</v>
      </c>
      <c r="O18" s="121">
        <f>IF($C$4="Neattiecināmās izmaksas",IF('7a+c+n'!$Q18="N",'7a+c+n'!O18,0))</f>
        <v>0</v>
      </c>
      <c r="P18" s="122">
        <f>IF($C$4="Neattiecināmās izmaksas",IF('7a+c+n'!$Q18="N",'7a+c+n'!P18,0))</f>
        <v>0</v>
      </c>
    </row>
    <row r="19" spans="1:16" x14ac:dyDescent="0.2">
      <c r="A19" s="53">
        <f>IF(P19=0,0,IF(COUNTBLANK(P19)=1,0,COUNTA($P$14:P19)))</f>
        <v>0</v>
      </c>
      <c r="B19" s="24">
        <f>IF($C$4="Neattiecināmās izmaksas",IF('7a+c+n'!$Q19="N",'7a+c+n'!B19,0))</f>
        <v>0</v>
      </c>
      <c r="C19" s="24">
        <f>IF($C$4="Neattiecināmās izmaksas",IF('7a+c+n'!$Q19="N",'7a+c+n'!C19,0))</f>
        <v>0</v>
      </c>
      <c r="D19" s="24">
        <f>IF($C$4="Neattiecināmās izmaksas",IF('7a+c+n'!$Q19="N",'7a+c+n'!D19,0))</f>
        <v>0</v>
      </c>
      <c r="E19" s="47"/>
      <c r="F19" s="68"/>
      <c r="G19" s="121"/>
      <c r="H19" s="121">
        <f>IF($C$4="Neattiecināmās izmaksas",IF('7a+c+n'!$Q19="N",'7a+c+n'!H19,0))</f>
        <v>0</v>
      </c>
      <c r="I19" s="121"/>
      <c r="J19" s="121"/>
      <c r="K19" s="122">
        <f>IF($C$4="Neattiecināmās izmaksas",IF('7a+c+n'!$Q19="N",'7a+c+n'!K19,0))</f>
        <v>0</v>
      </c>
      <c r="L19" s="84">
        <f>IF($C$4="Neattiecināmās izmaksas",IF('7a+c+n'!$Q19="N",'7a+c+n'!L19,0))</f>
        <v>0</v>
      </c>
      <c r="M19" s="121">
        <f>IF($C$4="Neattiecināmās izmaksas",IF('7a+c+n'!$Q19="N",'7a+c+n'!M19,0))</f>
        <v>0</v>
      </c>
      <c r="N19" s="121">
        <f>IF($C$4="Neattiecināmās izmaksas",IF('7a+c+n'!$Q19="N",'7a+c+n'!N19,0))</f>
        <v>0</v>
      </c>
      <c r="O19" s="121">
        <f>IF($C$4="Neattiecināmās izmaksas",IF('7a+c+n'!$Q19="N",'7a+c+n'!O19,0))</f>
        <v>0</v>
      </c>
      <c r="P19" s="122">
        <f>IF($C$4="Neattiecināmās izmaksas",IF('7a+c+n'!$Q19="N",'7a+c+n'!P19,0))</f>
        <v>0</v>
      </c>
    </row>
    <row r="20" spans="1:16" x14ac:dyDescent="0.2">
      <c r="A20" s="53">
        <f>IF(P20=0,0,IF(COUNTBLANK(P20)=1,0,COUNTA($P$14:P20)))</f>
        <v>0</v>
      </c>
      <c r="B20" s="24">
        <f>IF($C$4="Neattiecināmās izmaksas",IF('7a+c+n'!$Q20="N",'7a+c+n'!B20,0))</f>
        <v>0</v>
      </c>
      <c r="C20" s="24">
        <f>IF($C$4="Neattiecināmās izmaksas",IF('7a+c+n'!$Q20="N",'7a+c+n'!C20,0))</f>
        <v>0</v>
      </c>
      <c r="D20" s="24">
        <f>IF($C$4="Neattiecināmās izmaksas",IF('7a+c+n'!$Q20="N",'7a+c+n'!D20,0))</f>
        <v>0</v>
      </c>
      <c r="E20" s="47"/>
      <c r="F20" s="68"/>
      <c r="G20" s="121"/>
      <c r="H20" s="121">
        <f>IF($C$4="Neattiecināmās izmaksas",IF('7a+c+n'!$Q20="N",'7a+c+n'!H20,0))</f>
        <v>0</v>
      </c>
      <c r="I20" s="121"/>
      <c r="J20" s="121"/>
      <c r="K20" s="122">
        <f>IF($C$4="Neattiecināmās izmaksas",IF('7a+c+n'!$Q20="N",'7a+c+n'!K20,0))</f>
        <v>0</v>
      </c>
      <c r="L20" s="84">
        <f>IF($C$4="Neattiecināmās izmaksas",IF('7a+c+n'!$Q20="N",'7a+c+n'!L20,0))</f>
        <v>0</v>
      </c>
      <c r="M20" s="121">
        <f>IF($C$4="Neattiecināmās izmaksas",IF('7a+c+n'!$Q20="N",'7a+c+n'!M20,0))</f>
        <v>0</v>
      </c>
      <c r="N20" s="121">
        <f>IF($C$4="Neattiecināmās izmaksas",IF('7a+c+n'!$Q20="N",'7a+c+n'!N20,0))</f>
        <v>0</v>
      </c>
      <c r="O20" s="121">
        <f>IF($C$4="Neattiecināmās izmaksas",IF('7a+c+n'!$Q20="N",'7a+c+n'!O20,0))</f>
        <v>0</v>
      </c>
      <c r="P20" s="122">
        <f>IF($C$4="Neattiecināmās izmaksas",IF('7a+c+n'!$Q20="N",'7a+c+n'!P20,0))</f>
        <v>0</v>
      </c>
    </row>
    <row r="21" spans="1:16" x14ac:dyDescent="0.2">
      <c r="A21" s="53">
        <f>IF(P21=0,0,IF(COUNTBLANK(P21)=1,0,COUNTA($P$14:P21)))</f>
        <v>0</v>
      </c>
      <c r="B21" s="24">
        <f>IF($C$4="Neattiecināmās izmaksas",IF('7a+c+n'!$Q21="N",'7a+c+n'!B21,0))</f>
        <v>0</v>
      </c>
      <c r="C21" s="24">
        <f>IF($C$4="Neattiecināmās izmaksas",IF('7a+c+n'!$Q21="N",'7a+c+n'!C21,0))</f>
        <v>0</v>
      </c>
      <c r="D21" s="24">
        <f>IF($C$4="Neattiecināmās izmaksas",IF('7a+c+n'!$Q21="N",'7a+c+n'!D21,0))</f>
        <v>0</v>
      </c>
      <c r="E21" s="47"/>
      <c r="F21" s="68"/>
      <c r="G21" s="121"/>
      <c r="H21" s="121">
        <f>IF($C$4="Neattiecināmās izmaksas",IF('7a+c+n'!$Q21="N",'7a+c+n'!H21,0))</f>
        <v>0</v>
      </c>
      <c r="I21" s="121"/>
      <c r="J21" s="121"/>
      <c r="K21" s="122">
        <f>IF($C$4="Neattiecināmās izmaksas",IF('7a+c+n'!$Q21="N",'7a+c+n'!K21,0))</f>
        <v>0</v>
      </c>
      <c r="L21" s="84">
        <f>IF($C$4="Neattiecināmās izmaksas",IF('7a+c+n'!$Q21="N",'7a+c+n'!L21,0))</f>
        <v>0</v>
      </c>
      <c r="M21" s="121">
        <f>IF($C$4="Neattiecināmās izmaksas",IF('7a+c+n'!$Q21="N",'7a+c+n'!M21,0))</f>
        <v>0</v>
      </c>
      <c r="N21" s="121">
        <f>IF($C$4="Neattiecināmās izmaksas",IF('7a+c+n'!$Q21="N",'7a+c+n'!N21,0))</f>
        <v>0</v>
      </c>
      <c r="O21" s="121">
        <f>IF($C$4="Neattiecināmās izmaksas",IF('7a+c+n'!$Q21="N",'7a+c+n'!O21,0))</f>
        <v>0</v>
      </c>
      <c r="P21" s="122">
        <f>IF($C$4="Neattiecināmās izmaksas",IF('7a+c+n'!$Q21="N",'7a+c+n'!P21,0))</f>
        <v>0</v>
      </c>
    </row>
    <row r="22" spans="1:16" x14ac:dyDescent="0.2">
      <c r="A22" s="53">
        <f>IF(P22=0,0,IF(COUNTBLANK(P22)=1,0,COUNTA($P$14:P22)))</f>
        <v>0</v>
      </c>
      <c r="B22" s="24">
        <f>IF($C$4="Neattiecināmās izmaksas",IF('7a+c+n'!$Q22="N",'7a+c+n'!B22,0))</f>
        <v>0</v>
      </c>
      <c r="C22" s="24">
        <f>IF($C$4="Neattiecināmās izmaksas",IF('7a+c+n'!$Q22="N",'7a+c+n'!C22,0))</f>
        <v>0</v>
      </c>
      <c r="D22" s="24">
        <f>IF($C$4="Neattiecināmās izmaksas",IF('7a+c+n'!$Q22="N",'7a+c+n'!D22,0))</f>
        <v>0</v>
      </c>
      <c r="E22" s="47"/>
      <c r="F22" s="68"/>
      <c r="G22" s="121"/>
      <c r="H22" s="121">
        <f>IF($C$4="Neattiecināmās izmaksas",IF('7a+c+n'!$Q22="N",'7a+c+n'!H22,0))</f>
        <v>0</v>
      </c>
      <c r="I22" s="121"/>
      <c r="J22" s="121"/>
      <c r="K22" s="122">
        <f>IF($C$4="Neattiecināmās izmaksas",IF('7a+c+n'!$Q22="N",'7a+c+n'!K22,0))</f>
        <v>0</v>
      </c>
      <c r="L22" s="84">
        <f>IF($C$4="Neattiecināmās izmaksas",IF('7a+c+n'!$Q22="N",'7a+c+n'!L22,0))</f>
        <v>0</v>
      </c>
      <c r="M22" s="121">
        <f>IF($C$4="Neattiecināmās izmaksas",IF('7a+c+n'!$Q22="N",'7a+c+n'!M22,0))</f>
        <v>0</v>
      </c>
      <c r="N22" s="121">
        <f>IF($C$4="Neattiecināmās izmaksas",IF('7a+c+n'!$Q22="N",'7a+c+n'!N22,0))</f>
        <v>0</v>
      </c>
      <c r="O22" s="121">
        <f>IF($C$4="Neattiecināmās izmaksas",IF('7a+c+n'!$Q22="N",'7a+c+n'!O22,0))</f>
        <v>0</v>
      </c>
      <c r="P22" s="122">
        <f>IF($C$4="Neattiecināmās izmaksas",IF('7a+c+n'!$Q22="N",'7a+c+n'!P22,0))</f>
        <v>0</v>
      </c>
    </row>
    <row r="23" spans="1:16" x14ac:dyDescent="0.2">
      <c r="A23" s="53">
        <f>IF(P23=0,0,IF(COUNTBLANK(P23)=1,0,COUNTA($P$14:P23)))</f>
        <v>0</v>
      </c>
      <c r="B23" s="24">
        <f>IF($C$4="Neattiecināmās izmaksas",IF('7a+c+n'!$Q23="N",'7a+c+n'!B23,0))</f>
        <v>0</v>
      </c>
      <c r="C23" s="24">
        <f>IF($C$4="Neattiecināmās izmaksas",IF('7a+c+n'!$Q23="N",'7a+c+n'!C23,0))</f>
        <v>0</v>
      </c>
      <c r="D23" s="24">
        <f>IF($C$4="Neattiecināmās izmaksas",IF('7a+c+n'!$Q23="N",'7a+c+n'!D23,0))</f>
        <v>0</v>
      </c>
      <c r="E23" s="47"/>
      <c r="F23" s="68"/>
      <c r="G23" s="121"/>
      <c r="H23" s="121">
        <f>IF($C$4="Neattiecināmās izmaksas",IF('7a+c+n'!$Q23="N",'7a+c+n'!H23,0))</f>
        <v>0</v>
      </c>
      <c r="I23" s="121"/>
      <c r="J23" s="121"/>
      <c r="K23" s="122">
        <f>IF($C$4="Neattiecināmās izmaksas",IF('7a+c+n'!$Q23="N",'7a+c+n'!K23,0))</f>
        <v>0</v>
      </c>
      <c r="L23" s="84">
        <f>IF($C$4="Neattiecināmās izmaksas",IF('7a+c+n'!$Q23="N",'7a+c+n'!L23,0))</f>
        <v>0</v>
      </c>
      <c r="M23" s="121">
        <f>IF($C$4="Neattiecināmās izmaksas",IF('7a+c+n'!$Q23="N",'7a+c+n'!M23,0))</f>
        <v>0</v>
      </c>
      <c r="N23" s="121">
        <f>IF($C$4="Neattiecināmās izmaksas",IF('7a+c+n'!$Q23="N",'7a+c+n'!N23,0))</f>
        <v>0</v>
      </c>
      <c r="O23" s="121">
        <f>IF($C$4="Neattiecināmās izmaksas",IF('7a+c+n'!$Q23="N",'7a+c+n'!O23,0))</f>
        <v>0</v>
      </c>
      <c r="P23" s="122">
        <f>IF($C$4="Neattiecināmās izmaksas",IF('7a+c+n'!$Q23="N",'7a+c+n'!P23,0))</f>
        <v>0</v>
      </c>
    </row>
    <row r="24" spans="1:16" x14ac:dyDescent="0.2">
      <c r="A24" s="53">
        <f>IF(P24=0,0,IF(COUNTBLANK(P24)=1,0,COUNTA($P$14:P24)))</f>
        <v>0</v>
      </c>
      <c r="B24" s="24">
        <f>IF($C$4="Neattiecināmās izmaksas",IF('7a+c+n'!$Q24="N",'7a+c+n'!B24,0))</f>
        <v>0</v>
      </c>
      <c r="C24" s="24">
        <f>IF($C$4="Neattiecināmās izmaksas",IF('7a+c+n'!$Q24="N",'7a+c+n'!C24,0))</f>
        <v>0</v>
      </c>
      <c r="D24" s="24">
        <f>IF($C$4="Neattiecināmās izmaksas",IF('7a+c+n'!$Q24="N",'7a+c+n'!D24,0))</f>
        <v>0</v>
      </c>
      <c r="E24" s="47"/>
      <c r="F24" s="68"/>
      <c r="G24" s="121"/>
      <c r="H24" s="121">
        <f>IF($C$4="Neattiecināmās izmaksas",IF('7a+c+n'!$Q24="N",'7a+c+n'!H24,0))</f>
        <v>0</v>
      </c>
      <c r="I24" s="121"/>
      <c r="J24" s="121"/>
      <c r="K24" s="122">
        <f>IF($C$4="Neattiecināmās izmaksas",IF('7a+c+n'!$Q24="N",'7a+c+n'!K24,0))</f>
        <v>0</v>
      </c>
      <c r="L24" s="84">
        <f>IF($C$4="Neattiecināmās izmaksas",IF('7a+c+n'!$Q24="N",'7a+c+n'!L24,0))</f>
        <v>0</v>
      </c>
      <c r="M24" s="121">
        <f>IF($C$4="Neattiecināmās izmaksas",IF('7a+c+n'!$Q24="N",'7a+c+n'!M24,0))</f>
        <v>0</v>
      </c>
      <c r="N24" s="121">
        <f>IF($C$4="Neattiecināmās izmaksas",IF('7a+c+n'!$Q24="N",'7a+c+n'!N24,0))</f>
        <v>0</v>
      </c>
      <c r="O24" s="121">
        <f>IF($C$4="Neattiecināmās izmaksas",IF('7a+c+n'!$Q24="N",'7a+c+n'!O24,0))</f>
        <v>0</v>
      </c>
      <c r="P24" s="122">
        <f>IF($C$4="Neattiecināmās izmaksas",IF('7a+c+n'!$Q24="N",'7a+c+n'!P24,0))</f>
        <v>0</v>
      </c>
    </row>
    <row r="25" spans="1:16" ht="10.8" thickBot="1" x14ac:dyDescent="0.25">
      <c r="A25" s="53">
        <f>IF(P25=0,0,IF(COUNTBLANK(P25)=1,0,COUNTA($P$14:P25)))</f>
        <v>0</v>
      </c>
      <c r="B25" s="24">
        <f>IF($C$4="Neattiecināmās izmaksas",IF('7a+c+n'!$Q25="N",'7a+c+n'!B25,0))</f>
        <v>0</v>
      </c>
      <c r="C25" s="24">
        <f>IF($C$4="Neattiecināmās izmaksas",IF('7a+c+n'!$Q25="N",'7a+c+n'!C25,0))</f>
        <v>0</v>
      </c>
      <c r="D25" s="24">
        <f>IF($C$4="Neattiecināmās izmaksas",IF('7a+c+n'!$Q25="N",'7a+c+n'!D25,0))</f>
        <v>0</v>
      </c>
      <c r="E25" s="47"/>
      <c r="F25" s="68"/>
      <c r="G25" s="121"/>
      <c r="H25" s="121">
        <f>IF($C$4="Neattiecināmās izmaksas",IF('7a+c+n'!$Q25="N",'7a+c+n'!H25,0))</f>
        <v>0</v>
      </c>
      <c r="I25" s="121"/>
      <c r="J25" s="121"/>
      <c r="K25" s="122">
        <f>IF($C$4="Neattiecināmās izmaksas",IF('7a+c+n'!$Q25="N",'7a+c+n'!K25,0))</f>
        <v>0</v>
      </c>
      <c r="L25" s="84">
        <f>IF($C$4="Neattiecināmās izmaksas",IF('7a+c+n'!$Q25="N",'7a+c+n'!L25,0))</f>
        <v>0</v>
      </c>
      <c r="M25" s="121">
        <f>IF($C$4="Neattiecināmās izmaksas",IF('7a+c+n'!$Q25="N",'7a+c+n'!M25,0))</f>
        <v>0</v>
      </c>
      <c r="N25" s="121">
        <f>IF($C$4="Neattiecināmās izmaksas",IF('7a+c+n'!$Q25="N",'7a+c+n'!N25,0))</f>
        <v>0</v>
      </c>
      <c r="O25" s="121">
        <f>IF($C$4="Neattiecināmās izmaksas",IF('7a+c+n'!$Q25="N",'7a+c+n'!O25,0))</f>
        <v>0</v>
      </c>
      <c r="P25" s="122">
        <f>IF($C$4="Neattiecināmās izmaksas",IF('7a+c+n'!$Q25="N",'7a+c+n'!P25,0))</f>
        <v>0</v>
      </c>
    </row>
    <row r="26" spans="1:16" ht="12" customHeight="1" thickBot="1" x14ac:dyDescent="0.25">
      <c r="A26" s="320" t="s">
        <v>62</v>
      </c>
      <c r="B26" s="321"/>
      <c r="C26" s="321"/>
      <c r="D26" s="321"/>
      <c r="E26" s="321"/>
      <c r="F26" s="321"/>
      <c r="G26" s="321"/>
      <c r="H26" s="321"/>
      <c r="I26" s="321"/>
      <c r="J26" s="321"/>
      <c r="K26" s="322"/>
      <c r="L26" s="135">
        <f>SUM(L14:L25)</f>
        <v>0</v>
      </c>
      <c r="M26" s="136">
        <f>SUM(M14:M25)</f>
        <v>0</v>
      </c>
      <c r="N26" s="136">
        <f>SUM(N14:N25)</f>
        <v>0</v>
      </c>
      <c r="O26" s="136">
        <f>SUM(O14:O25)</f>
        <v>0</v>
      </c>
      <c r="P26" s="137">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323" t="str">
        <f>'Kops n'!C35:H35</f>
        <v>Gundega Ābelīte 03.06.2024</v>
      </c>
      <c r="D29" s="323"/>
      <c r="E29" s="323"/>
      <c r="F29" s="323"/>
      <c r="G29" s="323"/>
      <c r="H29" s="323"/>
      <c r="I29" s="16"/>
      <c r="J29" s="16"/>
      <c r="K29" s="16"/>
      <c r="L29" s="16"/>
      <c r="M29" s="16"/>
      <c r="N29" s="16"/>
      <c r="O29" s="16"/>
      <c r="P29" s="16"/>
    </row>
    <row r="30" spans="1:16" x14ac:dyDescent="0.2">
      <c r="A30" s="16"/>
      <c r="B30" s="16"/>
      <c r="C30" s="249" t="s">
        <v>15</v>
      </c>
      <c r="D30" s="249"/>
      <c r="E30" s="249"/>
      <c r="F30" s="249"/>
      <c r="G30" s="249"/>
      <c r="H30" s="249"/>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268" t="str">
        <f>'Kops n'!A38:D38</f>
        <v>Tāme sastādīta 2024. gada 3. jūnijā</v>
      </c>
      <c r="B32" s="269"/>
      <c r="C32" s="269"/>
      <c r="D32" s="269"/>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323" t="str">
        <f>'Kops n'!C40:H40</f>
        <v>Gundega Ābelīte 03.06.2024</v>
      </c>
      <c r="D34" s="323"/>
      <c r="E34" s="323"/>
      <c r="F34" s="323"/>
      <c r="G34" s="323"/>
      <c r="H34" s="323"/>
      <c r="I34" s="16"/>
      <c r="J34" s="16"/>
      <c r="K34" s="16"/>
      <c r="L34" s="16"/>
      <c r="M34" s="16"/>
      <c r="N34" s="16"/>
      <c r="O34" s="16"/>
      <c r="P34" s="16"/>
    </row>
    <row r="35" spans="1:16" x14ac:dyDescent="0.2">
      <c r="A35" s="16"/>
      <c r="B35" s="16"/>
      <c r="C35" s="249" t="s">
        <v>15</v>
      </c>
      <c r="D35" s="249"/>
      <c r="E35" s="249"/>
      <c r="F35" s="249"/>
      <c r="G35" s="249"/>
      <c r="H35" s="249"/>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80" t="s">
        <v>16</v>
      </c>
      <c r="B37" s="43"/>
      <c r="C37" s="87" t="str">
        <f>'Kops n'!C43</f>
        <v>1-00180</v>
      </c>
      <c r="D37" s="43"/>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26:K26">
    <cfRule type="containsText" dxfId="106"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05" priority="1" operator="equal">
      <formula>0</formula>
    </cfRule>
  </conditionalFormatting>
  <conditionalFormatting sqref="C2:I2 D5:L8 N9:O9 L26:P26 C29:H29 C34:H34 C37">
    <cfRule type="cellIs" dxfId="104" priority="2" operator="equal">
      <formula>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2060"/>
  </sheetPr>
  <dimension ref="A1:Q36"/>
  <sheetViews>
    <sheetView topLeftCell="A10" workbookViewId="0">
      <selection activeCell="I15" sqref="I15:J2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8</v>
      </c>
      <c r="E1" s="22"/>
      <c r="F1" s="22"/>
      <c r="G1" s="22"/>
      <c r="H1" s="22"/>
      <c r="I1" s="22"/>
      <c r="J1" s="22"/>
      <c r="N1" s="26"/>
      <c r="O1" s="27"/>
      <c r="P1" s="28"/>
    </row>
    <row r="2" spans="1:17" x14ac:dyDescent="0.2">
      <c r="A2" s="29"/>
      <c r="B2" s="29"/>
      <c r="C2" s="335" t="s">
        <v>345</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340</v>
      </c>
      <c r="B9" s="332"/>
      <c r="C9" s="332"/>
      <c r="D9" s="332"/>
      <c r="E9" s="332"/>
      <c r="F9" s="332"/>
      <c r="G9" s="31"/>
      <c r="H9" s="31"/>
      <c r="I9" s="31"/>
      <c r="J9" s="333" t="s">
        <v>45</v>
      </c>
      <c r="K9" s="333"/>
      <c r="L9" s="333"/>
      <c r="M9" s="333"/>
      <c r="N9" s="334">
        <f>P24</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2"/>
      <c r="B14" s="23"/>
      <c r="C14" s="172" t="s">
        <v>159</v>
      </c>
      <c r="D14" s="23"/>
      <c r="E14" s="46"/>
      <c r="F14" s="73"/>
      <c r="G14" s="151"/>
      <c r="H14" s="111">
        <f>F14*G14</f>
        <v>0</v>
      </c>
      <c r="I14" s="151"/>
      <c r="J14" s="151"/>
      <c r="K14" s="116">
        <f>SUM(H14:J14)</f>
        <v>0</v>
      </c>
      <c r="L14" s="73">
        <f>E14*F14</f>
        <v>0</v>
      </c>
      <c r="M14" s="111">
        <f>H14*E14</f>
        <v>0</v>
      </c>
      <c r="N14" s="111">
        <f>I14*E14</f>
        <v>0</v>
      </c>
      <c r="O14" s="111">
        <f>J14*E14</f>
        <v>0</v>
      </c>
      <c r="P14" s="112">
        <f>SUM(M14:O14)</f>
        <v>0</v>
      </c>
      <c r="Q14" s="59"/>
    </row>
    <row r="15" spans="1:17" ht="20.399999999999999" x14ac:dyDescent="0.2">
      <c r="A15" s="36">
        <v>1</v>
      </c>
      <c r="B15" s="24" t="s">
        <v>160</v>
      </c>
      <c r="C15" s="141" t="s">
        <v>161</v>
      </c>
      <c r="D15" s="159" t="s">
        <v>66</v>
      </c>
      <c r="E15" s="235">
        <v>82.5</v>
      </c>
      <c r="F15" s="182"/>
      <c r="G15" s="165"/>
      <c r="H15" s="113">
        <f>F15*G15</f>
        <v>0</v>
      </c>
      <c r="I15" s="155"/>
      <c r="J15" s="155"/>
      <c r="K15" s="117">
        <f t="shared" ref="K15:K23" si="0">SUM(H15:J15)</f>
        <v>0</v>
      </c>
      <c r="L15" s="41">
        <f t="shared" ref="L15:L23" si="1">E15*F15</f>
        <v>0</v>
      </c>
      <c r="M15" s="113">
        <f t="shared" ref="M15:M23" si="2">H15*E15</f>
        <v>0</v>
      </c>
      <c r="N15" s="113">
        <f t="shared" ref="N15:N23" si="3">I15*E15</f>
        <v>0</v>
      </c>
      <c r="O15" s="113">
        <f t="shared" ref="O15:O23" si="4">J15*E15</f>
        <v>0</v>
      </c>
      <c r="P15" s="114">
        <f t="shared" ref="P15:P23" si="5">SUM(M15:O15)</f>
        <v>0</v>
      </c>
      <c r="Q15" s="64" t="s">
        <v>46</v>
      </c>
    </row>
    <row r="16" spans="1:17" ht="20.399999999999999" x14ac:dyDescent="0.2">
      <c r="A16" s="36">
        <v>2</v>
      </c>
      <c r="B16" s="24" t="s">
        <v>160</v>
      </c>
      <c r="C16" s="141" t="s">
        <v>380</v>
      </c>
      <c r="D16" s="159" t="s">
        <v>68</v>
      </c>
      <c r="E16" s="235">
        <v>4</v>
      </c>
      <c r="F16" s="182"/>
      <c r="G16" s="165"/>
      <c r="H16" s="113">
        <f t="shared" ref="H16:H23" si="6">F16*G16</f>
        <v>0</v>
      </c>
      <c r="I16" s="155"/>
      <c r="J16" s="155"/>
      <c r="K16" s="117">
        <f t="shared" si="0"/>
        <v>0</v>
      </c>
      <c r="L16" s="41">
        <f t="shared" si="1"/>
        <v>0</v>
      </c>
      <c r="M16" s="113">
        <f t="shared" si="2"/>
        <v>0</v>
      </c>
      <c r="N16" s="113">
        <f t="shared" si="3"/>
        <v>0</v>
      </c>
      <c r="O16" s="113">
        <f t="shared" si="4"/>
        <v>0</v>
      </c>
      <c r="P16" s="114">
        <f t="shared" si="5"/>
        <v>0</v>
      </c>
      <c r="Q16" s="64" t="s">
        <v>46</v>
      </c>
    </row>
    <row r="17" spans="1:17" ht="20.399999999999999" x14ac:dyDescent="0.2">
      <c r="A17" s="36">
        <v>3</v>
      </c>
      <c r="B17" s="24" t="s">
        <v>160</v>
      </c>
      <c r="C17" s="141" t="s">
        <v>162</v>
      </c>
      <c r="D17" s="159" t="s">
        <v>150</v>
      </c>
      <c r="E17" s="235">
        <v>2.48</v>
      </c>
      <c r="F17" s="182"/>
      <c r="G17" s="165"/>
      <c r="H17" s="113">
        <f t="shared" si="6"/>
        <v>0</v>
      </c>
      <c r="I17" s="155"/>
      <c r="J17" s="155"/>
      <c r="K17" s="117">
        <f t="shared" si="0"/>
        <v>0</v>
      </c>
      <c r="L17" s="41">
        <f t="shared" si="1"/>
        <v>0</v>
      </c>
      <c r="M17" s="113">
        <f t="shared" si="2"/>
        <v>0</v>
      </c>
      <c r="N17" s="113">
        <f t="shared" si="3"/>
        <v>0</v>
      </c>
      <c r="O17" s="113">
        <f t="shared" si="4"/>
        <v>0</v>
      </c>
      <c r="P17" s="114">
        <f t="shared" si="5"/>
        <v>0</v>
      </c>
      <c r="Q17" s="64" t="s">
        <v>46</v>
      </c>
    </row>
    <row r="18" spans="1:17" ht="20.399999999999999" x14ac:dyDescent="0.2">
      <c r="A18" s="36">
        <v>4</v>
      </c>
      <c r="B18" s="24" t="s">
        <v>160</v>
      </c>
      <c r="C18" s="141" t="s">
        <v>163</v>
      </c>
      <c r="D18" s="159" t="s">
        <v>150</v>
      </c>
      <c r="E18" s="235">
        <v>12.38</v>
      </c>
      <c r="F18" s="182"/>
      <c r="G18" s="165"/>
      <c r="H18" s="113">
        <f t="shared" si="6"/>
        <v>0</v>
      </c>
      <c r="I18" s="155"/>
      <c r="J18" s="155"/>
      <c r="K18" s="117">
        <f t="shared" si="0"/>
        <v>0</v>
      </c>
      <c r="L18" s="41">
        <f t="shared" si="1"/>
        <v>0</v>
      </c>
      <c r="M18" s="113">
        <f t="shared" si="2"/>
        <v>0</v>
      </c>
      <c r="N18" s="113">
        <f t="shared" si="3"/>
        <v>0</v>
      </c>
      <c r="O18" s="113">
        <f t="shared" si="4"/>
        <v>0</v>
      </c>
      <c r="P18" s="114">
        <f t="shared" si="5"/>
        <v>0</v>
      </c>
      <c r="Q18" s="64" t="s">
        <v>46</v>
      </c>
    </row>
    <row r="19" spans="1:17" ht="20.399999999999999" x14ac:dyDescent="0.2">
      <c r="A19" s="36">
        <v>5</v>
      </c>
      <c r="B19" s="24" t="s">
        <v>160</v>
      </c>
      <c r="C19" s="141" t="s">
        <v>164</v>
      </c>
      <c r="D19" s="159" t="s">
        <v>68</v>
      </c>
      <c r="E19" s="235">
        <v>1</v>
      </c>
      <c r="F19" s="182"/>
      <c r="G19" s="165"/>
      <c r="H19" s="113">
        <f t="shared" si="6"/>
        <v>0</v>
      </c>
      <c r="I19" s="155"/>
      <c r="J19" s="155"/>
      <c r="K19" s="117">
        <f t="shared" si="0"/>
        <v>0</v>
      </c>
      <c r="L19" s="41">
        <f t="shared" si="1"/>
        <v>0</v>
      </c>
      <c r="M19" s="113">
        <f t="shared" si="2"/>
        <v>0</v>
      </c>
      <c r="N19" s="113">
        <f t="shared" si="3"/>
        <v>0</v>
      </c>
      <c r="O19" s="113">
        <f t="shared" si="4"/>
        <v>0</v>
      </c>
      <c r="P19" s="114">
        <f t="shared" si="5"/>
        <v>0</v>
      </c>
      <c r="Q19" s="64" t="s">
        <v>46</v>
      </c>
    </row>
    <row r="20" spans="1:17" ht="20.399999999999999" x14ac:dyDescent="0.2">
      <c r="A20" s="36">
        <v>6</v>
      </c>
      <c r="B20" s="24" t="s">
        <v>160</v>
      </c>
      <c r="C20" s="141" t="s">
        <v>165</v>
      </c>
      <c r="D20" s="159" t="s">
        <v>66</v>
      </c>
      <c r="E20" s="235">
        <v>82.5</v>
      </c>
      <c r="F20" s="182"/>
      <c r="G20" s="165"/>
      <c r="H20" s="113">
        <f t="shared" si="6"/>
        <v>0</v>
      </c>
      <c r="I20" s="155"/>
      <c r="J20" s="155"/>
      <c r="K20" s="117">
        <f t="shared" si="0"/>
        <v>0</v>
      </c>
      <c r="L20" s="41">
        <f t="shared" si="1"/>
        <v>0</v>
      </c>
      <c r="M20" s="113">
        <f t="shared" si="2"/>
        <v>0</v>
      </c>
      <c r="N20" s="113">
        <f t="shared" si="3"/>
        <v>0</v>
      </c>
      <c r="O20" s="113">
        <f t="shared" si="4"/>
        <v>0</v>
      </c>
      <c r="P20" s="114">
        <f t="shared" si="5"/>
        <v>0</v>
      </c>
      <c r="Q20" s="64" t="s">
        <v>46</v>
      </c>
    </row>
    <row r="21" spans="1:17" ht="20.399999999999999" x14ac:dyDescent="0.2">
      <c r="A21" s="36">
        <v>7</v>
      </c>
      <c r="B21" s="24" t="s">
        <v>160</v>
      </c>
      <c r="C21" s="141" t="s">
        <v>166</v>
      </c>
      <c r="D21" s="159" t="s">
        <v>66</v>
      </c>
      <c r="E21" s="235">
        <v>82.5</v>
      </c>
      <c r="F21" s="182"/>
      <c r="G21" s="165"/>
      <c r="H21" s="113">
        <f t="shared" si="6"/>
        <v>0</v>
      </c>
      <c r="I21" s="155"/>
      <c r="J21" s="155"/>
      <c r="K21" s="117">
        <f t="shared" si="0"/>
        <v>0</v>
      </c>
      <c r="L21" s="41">
        <f t="shared" si="1"/>
        <v>0</v>
      </c>
      <c r="M21" s="113">
        <f t="shared" si="2"/>
        <v>0</v>
      </c>
      <c r="N21" s="113">
        <f t="shared" si="3"/>
        <v>0</v>
      </c>
      <c r="O21" s="113">
        <f t="shared" si="4"/>
        <v>0</v>
      </c>
      <c r="P21" s="114">
        <f t="shared" si="5"/>
        <v>0</v>
      </c>
      <c r="Q21" s="64" t="s">
        <v>46</v>
      </c>
    </row>
    <row r="22" spans="1:17" ht="20.399999999999999" x14ac:dyDescent="0.2">
      <c r="A22" s="36">
        <v>8</v>
      </c>
      <c r="B22" s="24" t="s">
        <v>160</v>
      </c>
      <c r="C22" s="141" t="s">
        <v>167</v>
      </c>
      <c r="D22" s="159" t="s">
        <v>168</v>
      </c>
      <c r="E22" s="239">
        <v>1</v>
      </c>
      <c r="F22" s="182"/>
      <c r="G22" s="165"/>
      <c r="H22" s="113">
        <f t="shared" si="6"/>
        <v>0</v>
      </c>
      <c r="I22" s="155"/>
      <c r="J22" s="155"/>
      <c r="K22" s="117">
        <f t="shared" si="0"/>
        <v>0</v>
      </c>
      <c r="L22" s="41">
        <f t="shared" si="1"/>
        <v>0</v>
      </c>
      <c r="M22" s="113">
        <f t="shared" si="2"/>
        <v>0</v>
      </c>
      <c r="N22" s="113">
        <f t="shared" si="3"/>
        <v>0</v>
      </c>
      <c r="O22" s="113">
        <f t="shared" si="4"/>
        <v>0</v>
      </c>
      <c r="P22" s="114">
        <f t="shared" si="5"/>
        <v>0</v>
      </c>
      <c r="Q22" s="64" t="s">
        <v>47</v>
      </c>
    </row>
    <row r="23" spans="1:17" ht="21" thickBot="1" x14ac:dyDescent="0.25">
      <c r="A23" s="48">
        <v>9</v>
      </c>
      <c r="B23" s="25" t="s">
        <v>160</v>
      </c>
      <c r="C23" s="145" t="s">
        <v>169</v>
      </c>
      <c r="D23" s="160" t="s">
        <v>70</v>
      </c>
      <c r="E23" s="237">
        <v>3</v>
      </c>
      <c r="F23" s="187"/>
      <c r="G23" s="178"/>
      <c r="H23" s="113">
        <f t="shared" si="6"/>
        <v>0</v>
      </c>
      <c r="I23" s="157"/>
      <c r="J23" s="157"/>
      <c r="K23" s="117">
        <f t="shared" si="0"/>
        <v>0</v>
      </c>
      <c r="L23" s="41">
        <f t="shared" si="1"/>
        <v>0</v>
      </c>
      <c r="M23" s="113">
        <f t="shared" si="2"/>
        <v>0</v>
      </c>
      <c r="N23" s="113">
        <f t="shared" si="3"/>
        <v>0</v>
      </c>
      <c r="O23" s="113">
        <f t="shared" si="4"/>
        <v>0</v>
      </c>
      <c r="P23" s="114">
        <f t="shared" si="5"/>
        <v>0</v>
      </c>
      <c r="Q23" s="60" t="s">
        <v>47</v>
      </c>
    </row>
    <row r="24" spans="1:17" ht="12" customHeight="1" thickBot="1" x14ac:dyDescent="0.25">
      <c r="A24" s="320" t="s">
        <v>62</v>
      </c>
      <c r="B24" s="321"/>
      <c r="C24" s="321"/>
      <c r="D24" s="321"/>
      <c r="E24" s="321"/>
      <c r="F24" s="321"/>
      <c r="G24" s="321"/>
      <c r="H24" s="321"/>
      <c r="I24" s="321"/>
      <c r="J24" s="321"/>
      <c r="K24" s="322"/>
      <c r="L24" s="132">
        <f>SUM(L14:L23)</f>
        <v>0</v>
      </c>
      <c r="M24" s="133">
        <f>SUM(M14:M23)</f>
        <v>0</v>
      </c>
      <c r="N24" s="133">
        <f>SUM(N14:N23)</f>
        <v>0</v>
      </c>
      <c r="O24" s="133">
        <f>SUM(O14:O23)</f>
        <v>0</v>
      </c>
      <c r="P24" s="134">
        <f>SUM(P14:P23)</f>
        <v>0</v>
      </c>
    </row>
    <row r="25" spans="1:17" x14ac:dyDescent="0.2">
      <c r="A25" s="16"/>
      <c r="B25" s="16"/>
      <c r="C25" s="16"/>
      <c r="D25" s="16"/>
      <c r="E25" s="16"/>
      <c r="F25" s="16"/>
      <c r="G25" s="16"/>
      <c r="H25" s="16"/>
      <c r="I25" s="16"/>
      <c r="J25" s="16"/>
      <c r="K25" s="16"/>
      <c r="L25" s="16"/>
      <c r="M25" s="16"/>
      <c r="N25" s="16"/>
      <c r="O25" s="16"/>
      <c r="P25" s="16"/>
    </row>
    <row r="26" spans="1:17" x14ac:dyDescent="0.2">
      <c r="A26" s="16"/>
      <c r="B26" s="16"/>
      <c r="C26" s="16"/>
      <c r="D26" s="16"/>
      <c r="E26" s="16"/>
      <c r="F26" s="16"/>
      <c r="G26" s="16"/>
      <c r="H26" s="16"/>
      <c r="I26" s="16"/>
      <c r="J26" s="16"/>
      <c r="K26" s="16"/>
      <c r="L26" s="16"/>
      <c r="M26" s="16"/>
      <c r="N26" s="16"/>
      <c r="O26" s="16"/>
      <c r="P26" s="16"/>
    </row>
    <row r="27" spans="1:17" x14ac:dyDescent="0.2">
      <c r="A27" s="1" t="s">
        <v>14</v>
      </c>
      <c r="B27" s="16"/>
      <c r="C27" s="323" t="str">
        <f>'Kops n'!C35:H35</f>
        <v>Gundega Ābelīte 03.06.2024</v>
      </c>
      <c r="D27" s="323"/>
      <c r="E27" s="323"/>
      <c r="F27" s="323"/>
      <c r="G27" s="323"/>
      <c r="H27" s="323"/>
      <c r="I27" s="16"/>
      <c r="J27" s="16"/>
      <c r="K27" s="16"/>
      <c r="L27" s="16"/>
      <c r="M27" s="16"/>
      <c r="N27" s="16"/>
      <c r="O27" s="16"/>
      <c r="P27" s="16"/>
    </row>
    <row r="28" spans="1:17" x14ac:dyDescent="0.2">
      <c r="A28" s="16"/>
      <c r="B28" s="16"/>
      <c r="C28" s="249" t="s">
        <v>15</v>
      </c>
      <c r="D28" s="249"/>
      <c r="E28" s="249"/>
      <c r="F28" s="249"/>
      <c r="G28" s="249"/>
      <c r="H28" s="249"/>
      <c r="I28" s="16"/>
      <c r="J28" s="16"/>
      <c r="K28" s="16"/>
      <c r="L28" s="16"/>
      <c r="M28" s="16"/>
      <c r="N28" s="16"/>
      <c r="O28" s="16"/>
      <c r="P28" s="16"/>
    </row>
    <row r="29" spans="1:17" x14ac:dyDescent="0.2">
      <c r="A29" s="16"/>
      <c r="B29" s="16"/>
      <c r="C29" s="16"/>
      <c r="D29" s="16"/>
      <c r="E29" s="16"/>
      <c r="F29" s="16"/>
      <c r="G29" s="16"/>
      <c r="H29" s="16"/>
      <c r="I29" s="16"/>
      <c r="J29" s="16"/>
      <c r="K29" s="16"/>
      <c r="L29" s="16"/>
      <c r="M29" s="16"/>
      <c r="N29" s="16"/>
      <c r="O29" s="16"/>
      <c r="P29" s="16"/>
    </row>
    <row r="30" spans="1:17" x14ac:dyDescent="0.2">
      <c r="A30" s="268" t="str">
        <f>'Kops n'!A38:D38</f>
        <v>Tāme sastādīta 2024. gada 3. jūnijā</v>
      </c>
      <c r="B30" s="269"/>
      <c r="C30" s="269"/>
      <c r="D30" s="269"/>
      <c r="E30" s="16"/>
      <c r="F30" s="16"/>
      <c r="G30" s="16"/>
      <c r="H30" s="16"/>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 t="s">
        <v>41</v>
      </c>
      <c r="B32" s="16"/>
      <c r="C32" s="323" t="str">
        <f>'Kops n'!C40:H40</f>
        <v>Gundega Ābelīte 03.06.2024</v>
      </c>
      <c r="D32" s="323"/>
      <c r="E32" s="323"/>
      <c r="F32" s="323"/>
      <c r="G32" s="323"/>
      <c r="H32" s="323"/>
      <c r="I32" s="16"/>
      <c r="J32" s="16"/>
      <c r="K32" s="16"/>
      <c r="L32" s="16"/>
      <c r="M32" s="16"/>
      <c r="N32" s="16"/>
      <c r="O32" s="16"/>
      <c r="P32" s="16"/>
    </row>
    <row r="33" spans="1:16" x14ac:dyDescent="0.2">
      <c r="A33" s="16"/>
      <c r="B33" s="16"/>
      <c r="C33" s="249" t="s">
        <v>15</v>
      </c>
      <c r="D33" s="249"/>
      <c r="E33" s="249"/>
      <c r="F33" s="249"/>
      <c r="G33" s="249"/>
      <c r="H33" s="249"/>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80" t="s">
        <v>16</v>
      </c>
      <c r="B35" s="43"/>
      <c r="C35" s="87" t="str">
        <f>'Kops n'!C43</f>
        <v>1-00180</v>
      </c>
      <c r="D35" s="4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3:H33"/>
    <mergeCell ref="C4:I4"/>
    <mergeCell ref="F12:K12"/>
    <mergeCell ref="A9:F9"/>
    <mergeCell ref="J9:M9"/>
    <mergeCell ref="D8:L8"/>
    <mergeCell ref="A24:K24"/>
    <mergeCell ref="C27:H27"/>
    <mergeCell ref="C28:H28"/>
    <mergeCell ref="A30:D30"/>
    <mergeCell ref="C32:H32"/>
  </mergeCells>
  <conditionalFormatting sqref="A14:B23">
    <cfRule type="cellIs" dxfId="103" priority="8" operator="equal">
      <formula>0</formula>
    </cfRule>
  </conditionalFormatting>
  <conditionalFormatting sqref="A9:F9">
    <cfRule type="containsText" dxfId="102" priority="1" operator="containsText" text="Tāme sastādīta  20__. gada tirgus cenās, pamatojoties uz ___ daļas rasējumiem">
      <formula>NOT(ISERROR(SEARCH("Tāme sastādīta  20__. gada tirgus cenās, pamatojoties uz ___ daļas rasējumiem",A9)))</formula>
    </cfRule>
  </conditionalFormatting>
  <conditionalFormatting sqref="A24:K24">
    <cfRule type="containsText" dxfId="101" priority="13" operator="containsText" text="Tiešās izmaksas kopā, t. sk. darba devēja sociālais nodoklis __.__% ">
      <formula>NOT(ISERROR(SEARCH("Tiešās izmaksas kopā, t. sk. darba devēja sociālais nodoklis __.__% ",A24)))</formula>
    </cfRule>
  </conditionalFormatting>
  <conditionalFormatting sqref="C22:E22">
    <cfRule type="cellIs" dxfId="100" priority="6" operator="equal">
      <formula>0</formula>
    </cfRule>
  </conditionalFormatting>
  <conditionalFormatting sqref="C14:G14">
    <cfRule type="cellIs" dxfId="99" priority="7" operator="equal">
      <formula>0</formula>
    </cfRule>
  </conditionalFormatting>
  <conditionalFormatting sqref="C27:H27">
    <cfRule type="cellIs" dxfId="98" priority="20" operator="equal">
      <formula>0</formula>
    </cfRule>
  </conditionalFormatting>
  <conditionalFormatting sqref="C32:H32">
    <cfRule type="cellIs" dxfId="97" priority="21" operator="equal">
      <formula>0</formula>
    </cfRule>
  </conditionalFormatting>
  <conditionalFormatting sqref="C2:I2">
    <cfRule type="cellIs" dxfId="96" priority="2" operator="equal">
      <formula>0</formula>
    </cfRule>
  </conditionalFormatting>
  <conditionalFormatting sqref="C4:I4">
    <cfRule type="cellIs" dxfId="95" priority="18" operator="equal">
      <formula>0</formula>
    </cfRule>
  </conditionalFormatting>
  <conditionalFormatting sqref="D1">
    <cfRule type="cellIs" dxfId="94" priority="15" operator="equal">
      <formula>0</formula>
    </cfRule>
  </conditionalFormatting>
  <conditionalFormatting sqref="D5:L8">
    <cfRule type="cellIs" dxfId="93" priority="16" operator="equal">
      <formula>0</formula>
    </cfRule>
  </conditionalFormatting>
  <conditionalFormatting sqref="F15:G23">
    <cfRule type="cellIs" dxfId="92" priority="5" operator="equal">
      <formula>0</formula>
    </cfRule>
  </conditionalFormatting>
  <conditionalFormatting sqref="H14:H23">
    <cfRule type="cellIs" dxfId="91" priority="11" operator="equal">
      <formula>0</formula>
    </cfRule>
  </conditionalFormatting>
  <conditionalFormatting sqref="I14:J23">
    <cfRule type="cellIs" dxfId="90" priority="4" operator="equal">
      <formula>0</formula>
    </cfRule>
  </conditionalFormatting>
  <conditionalFormatting sqref="K14:P23">
    <cfRule type="cellIs" dxfId="89" priority="10" operator="equal">
      <formula>0</formula>
    </cfRule>
  </conditionalFormatting>
  <conditionalFormatting sqref="L24:P24">
    <cfRule type="cellIs" dxfId="88" priority="19" operator="equal">
      <formula>0</formula>
    </cfRule>
  </conditionalFormatting>
  <conditionalFormatting sqref="N9:O9">
    <cfRule type="cellIs" dxfId="87" priority="28" operator="equal">
      <formula>0</formula>
    </cfRule>
  </conditionalFormatting>
  <conditionalFormatting sqref="Q14:Q23">
    <cfRule type="cellIs" dxfId="86" priority="3" operator="equal">
      <formula>0</formula>
    </cfRule>
  </conditionalFormatting>
  <dataValidations count="1">
    <dataValidation type="list" allowBlank="1" showInputMessage="1" showErrorMessage="1" sqref="Q14:Q2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3" operator="containsText" id="{691F4930-6CFB-4D6E-9602-D8BBD1FA0B0A}">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22" operator="containsText" id="{5235297E-D242-4173-AE1C-DA1CD197EAF6}">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2060"/>
  </sheetPr>
  <dimension ref="A1:P36"/>
  <sheetViews>
    <sheetView topLeftCell="A10" workbookViewId="0">
      <selection activeCell="A24" sqref="A2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'8a+c+n'!D1</f>
        <v>8</v>
      </c>
      <c r="E1" s="22"/>
      <c r="F1" s="22"/>
      <c r="G1" s="22"/>
      <c r="H1" s="22"/>
      <c r="I1" s="22"/>
      <c r="J1" s="22"/>
      <c r="N1" s="26"/>
      <c r="O1" s="27"/>
      <c r="P1" s="28"/>
    </row>
    <row r="2" spans="1:16" x14ac:dyDescent="0.2">
      <c r="A2" s="29"/>
      <c r="B2" s="29"/>
      <c r="C2" s="335" t="str">
        <f>'8a+c+n'!C2:I2</f>
        <v>Labiekārtošana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'8a+c+n'!A9</f>
        <v>Tāme sastādīta  2024. gada tirgus cenās, pamatojoties uz AR daļas rasējumiem</v>
      </c>
      <c r="B9" s="332"/>
      <c r="C9" s="332"/>
      <c r="D9" s="332"/>
      <c r="E9" s="332"/>
      <c r="F9" s="332"/>
      <c r="G9" s="31"/>
      <c r="H9" s="31"/>
      <c r="I9" s="31"/>
      <c r="J9" s="333" t="s">
        <v>45</v>
      </c>
      <c r="K9" s="333"/>
      <c r="L9" s="333"/>
      <c r="M9" s="333"/>
      <c r="N9" s="334">
        <f>P24</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71">
        <f>IF($C$4="Attiecināmās izmaksas",IF('8a+c+n'!$Q14="A",'8a+c+n'!B14,0),0)</f>
        <v>0</v>
      </c>
      <c r="C14" s="71">
        <f>IF($C$4="Attiecināmās izmaksas",IF('8a+c+n'!$Q14="A",'8a+c+n'!C14,0),0)</f>
        <v>0</v>
      </c>
      <c r="D14" s="71">
        <f>IF($C$4="Attiecināmās izmaksas",IF('8a+c+n'!$Q14="A",'8a+c+n'!D14,0),0)</f>
        <v>0</v>
      </c>
      <c r="E14" s="85"/>
      <c r="F14" s="52"/>
      <c r="G14" s="119"/>
      <c r="H14" s="119">
        <f>IF($C$4="Attiecināmās izmaksas",IF('8a+c+n'!$Q14="A",'8a+c+n'!H14,0),0)</f>
        <v>0</v>
      </c>
      <c r="I14" s="119"/>
      <c r="J14" s="119"/>
      <c r="K14" s="120">
        <f>IF($C$4="Attiecināmās izmaksas",IF('8a+c+n'!$Q14="A",'8a+c+n'!K14,0),0)</f>
        <v>0</v>
      </c>
      <c r="L14" s="52">
        <f>IF($C$4="Attiecināmās izmaksas",IF('8a+c+n'!$Q14="A",'8a+c+n'!L14,0),0)</f>
        <v>0</v>
      </c>
      <c r="M14" s="119">
        <f>IF($C$4="Attiecināmās izmaksas",IF('8a+c+n'!$Q14="A",'8a+c+n'!M14,0),0)</f>
        <v>0</v>
      </c>
      <c r="N14" s="119">
        <f>IF($C$4="Attiecināmās izmaksas",IF('8a+c+n'!$Q14="A",'8a+c+n'!N14,0),0)</f>
        <v>0</v>
      </c>
      <c r="O14" s="119">
        <f>IF($C$4="Attiecināmās izmaksas",IF('8a+c+n'!$Q14="A",'8a+c+n'!O14,0),0)</f>
        <v>0</v>
      </c>
      <c r="P14" s="120">
        <f>IF($C$4="Attiecināmās izmaksas",IF('8a+c+n'!$Q14="A",'8a+c+n'!P14,0),0)</f>
        <v>0</v>
      </c>
    </row>
    <row r="15" spans="1:16" ht="20.399999999999999" x14ac:dyDescent="0.2">
      <c r="A15" s="53">
        <f>IF(P15=0,0,IF(COUNTBLANK(P15)=1,0,COUNTA($P$14:P15)))</f>
        <v>0</v>
      </c>
      <c r="B15" s="70" t="str">
        <f>IF($C$4="Attiecināmās izmaksas",IF('8a+c+n'!$Q15="A",'8a+c+n'!B15,0),0)</f>
        <v>31-00000</v>
      </c>
      <c r="C15" s="70" t="str">
        <f>IF($C$4="Attiecināmās izmaksas",IF('8a+c+n'!$Q15="A",'8a+c+n'!C15,0),0)</f>
        <v>Betona bruģakmens"PRIZMA" vai ekvivalents, 100x200x60 ieklāšana 600mm joslā</v>
      </c>
      <c r="D15" s="70" t="str">
        <f>IF($C$4="Attiecināmās izmaksas",IF('8a+c+n'!$Q15="A",'8a+c+n'!D15,0),0)</f>
        <v>tm</v>
      </c>
      <c r="E15" s="86"/>
      <c r="F15" s="53"/>
      <c r="G15" s="121"/>
      <c r="H15" s="121">
        <f>IF($C$4="Attiecināmās izmaksas",IF('8a+c+n'!$Q15="A",'8a+c+n'!H15,0),0)</f>
        <v>0</v>
      </c>
      <c r="I15" s="121"/>
      <c r="J15" s="121"/>
      <c r="K15" s="122">
        <f>IF($C$4="Attiecināmās izmaksas",IF('8a+c+n'!$Q15="A",'8a+c+n'!K15,0),0)</f>
        <v>0</v>
      </c>
      <c r="L15" s="53">
        <f>IF($C$4="Attiecināmās izmaksas",IF('8a+c+n'!$Q15="A",'8a+c+n'!L15,0),0)</f>
        <v>0</v>
      </c>
      <c r="M15" s="121">
        <f>IF($C$4="Attiecināmās izmaksas",IF('8a+c+n'!$Q15="A",'8a+c+n'!M15,0),0)</f>
        <v>0</v>
      </c>
      <c r="N15" s="121">
        <f>IF($C$4="Attiecināmās izmaksas",IF('8a+c+n'!$Q15="A",'8a+c+n'!N15,0),0)</f>
        <v>0</v>
      </c>
      <c r="O15" s="121">
        <f>IF($C$4="Attiecināmās izmaksas",IF('8a+c+n'!$Q15="A",'8a+c+n'!O15,0),0)</f>
        <v>0</v>
      </c>
      <c r="P15" s="122">
        <f>IF($C$4="Attiecināmās izmaksas",IF('8a+c+n'!$Q15="A",'8a+c+n'!P15,0),0)</f>
        <v>0</v>
      </c>
    </row>
    <row r="16" spans="1:16" ht="20.399999999999999" x14ac:dyDescent="0.2">
      <c r="A16" s="53">
        <f>IF(P16=0,0,IF(COUNTBLANK(P16)=1,0,COUNTA($P$14:P16)))</f>
        <v>0</v>
      </c>
      <c r="B16" s="70" t="str">
        <f>IF($C$4="Attiecināmās izmaksas",IF('8a+c+n'!$Q16="A",'8a+c+n'!B16,0),0)</f>
        <v>31-00000</v>
      </c>
      <c r="C16" s="70" t="str">
        <f>IF($C$4="Attiecināmās izmaksas",IF('8a+c+n'!$Q16="A",'8a+c+n'!C16,0),0)</f>
        <v>Betona lietus reņu iestrāde betona bruģakmens joslā l=0,7m</v>
      </c>
      <c r="D16" s="70" t="str">
        <f>IF($C$4="Attiecināmās izmaksas",IF('8a+c+n'!$Q16="A",'8a+c+n'!D16,0),0)</f>
        <v>kompl</v>
      </c>
      <c r="E16" s="86"/>
      <c r="F16" s="53"/>
      <c r="G16" s="121"/>
      <c r="H16" s="121">
        <f>IF($C$4="Attiecināmās izmaksas",IF('8a+c+n'!$Q16="A",'8a+c+n'!H16,0),0)</f>
        <v>0</v>
      </c>
      <c r="I16" s="121"/>
      <c r="J16" s="121"/>
      <c r="K16" s="122">
        <f>IF($C$4="Attiecināmās izmaksas",IF('8a+c+n'!$Q16="A",'8a+c+n'!K16,0),0)</f>
        <v>0</v>
      </c>
      <c r="L16" s="53">
        <f>IF($C$4="Attiecināmās izmaksas",IF('8a+c+n'!$Q16="A",'8a+c+n'!L16,0),0)</f>
        <v>0</v>
      </c>
      <c r="M16" s="121">
        <f>IF($C$4="Attiecināmās izmaksas",IF('8a+c+n'!$Q16="A",'8a+c+n'!M16,0),0)</f>
        <v>0</v>
      </c>
      <c r="N16" s="121">
        <f>IF($C$4="Attiecināmās izmaksas",IF('8a+c+n'!$Q16="A",'8a+c+n'!N16,0),0)</f>
        <v>0</v>
      </c>
      <c r="O16" s="121">
        <f>IF($C$4="Attiecināmās izmaksas",IF('8a+c+n'!$Q16="A",'8a+c+n'!O16,0),0)</f>
        <v>0</v>
      </c>
      <c r="P16" s="122">
        <f>IF($C$4="Attiecināmās izmaksas",IF('8a+c+n'!$Q16="A",'8a+c+n'!P16,0),0)</f>
        <v>0</v>
      </c>
    </row>
    <row r="17" spans="1:16" ht="20.399999999999999" x14ac:dyDescent="0.2">
      <c r="A17" s="53">
        <f>IF(P17=0,0,IF(COUNTBLANK(P17)=1,0,COUNTA($P$14:P17)))</f>
        <v>0</v>
      </c>
      <c r="B17" s="70" t="str">
        <f>IF($C$4="Attiecināmās izmaksas",IF('8a+c+n'!$Q17="A",'8a+c+n'!B17,0),0)</f>
        <v>31-00000</v>
      </c>
      <c r="C17" s="70" t="str">
        <f>IF($C$4="Attiecināmās izmaksas",IF('8a+c+n'!$Q17="A",'8a+c+n'!C17,0),0)</f>
        <v>Dolomīta atsijas fr. 2 - 8; 50mm</v>
      </c>
      <c r="D17" s="70" t="str">
        <f>IF($C$4="Attiecināmās izmaksas",IF('8a+c+n'!$Q17="A",'8a+c+n'!D17,0),0)</f>
        <v>m3</v>
      </c>
      <c r="E17" s="86"/>
      <c r="F17" s="53"/>
      <c r="G17" s="121"/>
      <c r="H17" s="121">
        <f>IF($C$4="Attiecināmās izmaksas",IF('8a+c+n'!$Q17="A",'8a+c+n'!H17,0),0)</f>
        <v>0</v>
      </c>
      <c r="I17" s="121"/>
      <c r="J17" s="121"/>
      <c r="K17" s="122">
        <f>IF($C$4="Attiecināmās izmaksas",IF('8a+c+n'!$Q17="A",'8a+c+n'!K17,0),0)</f>
        <v>0</v>
      </c>
      <c r="L17" s="53">
        <f>IF($C$4="Attiecināmās izmaksas",IF('8a+c+n'!$Q17="A",'8a+c+n'!L17,0),0)</f>
        <v>0</v>
      </c>
      <c r="M17" s="121">
        <f>IF($C$4="Attiecināmās izmaksas",IF('8a+c+n'!$Q17="A",'8a+c+n'!M17,0),0)</f>
        <v>0</v>
      </c>
      <c r="N17" s="121">
        <f>IF($C$4="Attiecināmās izmaksas",IF('8a+c+n'!$Q17="A",'8a+c+n'!N17,0),0)</f>
        <v>0</v>
      </c>
      <c r="O17" s="121">
        <f>IF($C$4="Attiecināmās izmaksas",IF('8a+c+n'!$Q17="A",'8a+c+n'!O17,0),0)</f>
        <v>0</v>
      </c>
      <c r="P17" s="122">
        <f>IF($C$4="Attiecināmās izmaksas",IF('8a+c+n'!$Q17="A",'8a+c+n'!P17,0),0)</f>
        <v>0</v>
      </c>
    </row>
    <row r="18" spans="1:16" ht="20.399999999999999" x14ac:dyDescent="0.2">
      <c r="A18" s="53">
        <f>IF(P18=0,0,IF(COUNTBLANK(P18)=1,0,COUNTA($P$14:P18)))</f>
        <v>0</v>
      </c>
      <c r="B18" s="70" t="str">
        <f>IF($C$4="Attiecināmās izmaksas",IF('8a+c+n'!$Q18="A",'8a+c+n'!B18,0),0)</f>
        <v>31-00000</v>
      </c>
      <c r="C18" s="70" t="str">
        <f>IF($C$4="Attiecināmās izmaksas",IF('8a+c+n'!$Q18="A",'8a+c+n'!C18,0),0)</f>
        <v>Šķembas fr. 20-60mm, biezums 150 mm</v>
      </c>
      <c r="D18" s="70" t="str">
        <f>IF($C$4="Attiecināmās izmaksas",IF('8a+c+n'!$Q18="A",'8a+c+n'!D18,0),0)</f>
        <v>m3</v>
      </c>
      <c r="E18" s="86"/>
      <c r="F18" s="53"/>
      <c r="G18" s="121"/>
      <c r="H18" s="121">
        <f>IF($C$4="Attiecināmās izmaksas",IF('8a+c+n'!$Q18="A",'8a+c+n'!H18,0),0)</f>
        <v>0</v>
      </c>
      <c r="I18" s="121"/>
      <c r="J18" s="121"/>
      <c r="K18" s="122">
        <f>IF($C$4="Attiecināmās izmaksas",IF('8a+c+n'!$Q18="A",'8a+c+n'!K18,0),0)</f>
        <v>0</v>
      </c>
      <c r="L18" s="53">
        <f>IF($C$4="Attiecināmās izmaksas",IF('8a+c+n'!$Q18="A",'8a+c+n'!L18,0),0)</f>
        <v>0</v>
      </c>
      <c r="M18" s="121">
        <f>IF($C$4="Attiecināmās izmaksas",IF('8a+c+n'!$Q18="A",'8a+c+n'!M18,0),0)</f>
        <v>0</v>
      </c>
      <c r="N18" s="121">
        <f>IF($C$4="Attiecināmās izmaksas",IF('8a+c+n'!$Q18="A",'8a+c+n'!N18,0),0)</f>
        <v>0</v>
      </c>
      <c r="O18" s="121">
        <f>IF($C$4="Attiecināmās izmaksas",IF('8a+c+n'!$Q18="A",'8a+c+n'!O18,0),0)</f>
        <v>0</v>
      </c>
      <c r="P18" s="122">
        <f>IF($C$4="Attiecināmās izmaksas",IF('8a+c+n'!$Q18="A",'8a+c+n'!P18,0),0)</f>
        <v>0</v>
      </c>
    </row>
    <row r="19" spans="1:16" ht="20.399999999999999" x14ac:dyDescent="0.2">
      <c r="A19" s="53">
        <f>IF(P19=0,0,IF(COUNTBLANK(P19)=1,0,COUNTA($P$14:P19)))</f>
        <v>0</v>
      </c>
      <c r="B19" s="70" t="str">
        <f>IF($C$4="Attiecināmās izmaksas",IF('8a+c+n'!$Q19="A",'8a+c+n'!B19,0),0)</f>
        <v>31-00000</v>
      </c>
      <c r="C19" s="70" t="str">
        <f>IF($C$4="Attiecināmās izmaksas",IF('8a+c+n'!$Q19="A",'8a+c+n'!C19,0),0)</f>
        <v>Esošās grunts blietēšana</v>
      </c>
      <c r="D19" s="70" t="str">
        <f>IF($C$4="Attiecināmās izmaksas",IF('8a+c+n'!$Q19="A",'8a+c+n'!D19,0),0)</f>
        <v>kompl</v>
      </c>
      <c r="E19" s="86"/>
      <c r="F19" s="53"/>
      <c r="G19" s="121"/>
      <c r="H19" s="121">
        <f>IF($C$4="Attiecināmās izmaksas",IF('8a+c+n'!$Q19="A",'8a+c+n'!H19,0),0)</f>
        <v>0</v>
      </c>
      <c r="I19" s="121"/>
      <c r="J19" s="121"/>
      <c r="K19" s="122">
        <f>IF($C$4="Attiecināmās izmaksas",IF('8a+c+n'!$Q19="A",'8a+c+n'!K19,0),0)</f>
        <v>0</v>
      </c>
      <c r="L19" s="53">
        <f>IF($C$4="Attiecināmās izmaksas",IF('8a+c+n'!$Q19="A",'8a+c+n'!L19,0),0)</f>
        <v>0</v>
      </c>
      <c r="M19" s="121">
        <f>IF($C$4="Attiecināmās izmaksas",IF('8a+c+n'!$Q19="A",'8a+c+n'!M19,0),0)</f>
        <v>0</v>
      </c>
      <c r="N19" s="121">
        <f>IF($C$4="Attiecināmās izmaksas",IF('8a+c+n'!$Q19="A",'8a+c+n'!N19,0),0)</f>
        <v>0</v>
      </c>
      <c r="O19" s="121">
        <f>IF($C$4="Attiecināmās izmaksas",IF('8a+c+n'!$Q19="A",'8a+c+n'!O19,0),0)</f>
        <v>0</v>
      </c>
      <c r="P19" s="122">
        <f>IF($C$4="Attiecināmās izmaksas",IF('8a+c+n'!$Q19="A",'8a+c+n'!P19,0),0)</f>
        <v>0</v>
      </c>
    </row>
    <row r="20" spans="1:16" ht="20.399999999999999" x14ac:dyDescent="0.2">
      <c r="A20" s="53">
        <f>IF(P20=0,0,IF(COUNTBLANK(P20)=1,0,COUNTA($P$14:P20)))</f>
        <v>0</v>
      </c>
      <c r="B20" s="70" t="str">
        <f>IF($C$4="Attiecināmās izmaksas",IF('8a+c+n'!$Q20="A",'8a+c+n'!B20,0),0)</f>
        <v>31-00000</v>
      </c>
      <c r="C20" s="70" t="str">
        <f>IF($C$4="Attiecināmās izmaksas",IF('8a+c+n'!$Q20="A",'8a+c+n'!C20,0),0)</f>
        <v>Betona bortakmeņa BR 100.20.8 iebūve</v>
      </c>
      <c r="D20" s="70" t="str">
        <f>IF($C$4="Attiecināmās izmaksas",IF('8a+c+n'!$Q20="A",'8a+c+n'!D20,0),0)</f>
        <v>tm</v>
      </c>
      <c r="E20" s="86"/>
      <c r="F20" s="53"/>
      <c r="G20" s="121"/>
      <c r="H20" s="121">
        <f>IF($C$4="Attiecināmās izmaksas",IF('8a+c+n'!$Q20="A",'8a+c+n'!H20,0),0)</f>
        <v>0</v>
      </c>
      <c r="I20" s="121"/>
      <c r="J20" s="121"/>
      <c r="K20" s="122">
        <f>IF($C$4="Attiecināmās izmaksas",IF('8a+c+n'!$Q20="A",'8a+c+n'!K20,0),0)</f>
        <v>0</v>
      </c>
      <c r="L20" s="53">
        <f>IF($C$4="Attiecināmās izmaksas",IF('8a+c+n'!$Q20="A",'8a+c+n'!L20,0),0)</f>
        <v>0</v>
      </c>
      <c r="M20" s="121">
        <f>IF($C$4="Attiecināmās izmaksas",IF('8a+c+n'!$Q20="A",'8a+c+n'!M20,0),0)</f>
        <v>0</v>
      </c>
      <c r="N20" s="121">
        <f>IF($C$4="Attiecināmās izmaksas",IF('8a+c+n'!$Q20="A",'8a+c+n'!N20,0),0)</f>
        <v>0</v>
      </c>
      <c r="O20" s="121">
        <f>IF($C$4="Attiecināmās izmaksas",IF('8a+c+n'!$Q20="A",'8a+c+n'!O20,0),0)</f>
        <v>0</v>
      </c>
      <c r="P20" s="122">
        <f>IF($C$4="Attiecināmās izmaksas",IF('8a+c+n'!$Q20="A",'8a+c+n'!P20,0),0)</f>
        <v>0</v>
      </c>
    </row>
    <row r="21" spans="1:16" ht="20.399999999999999" x14ac:dyDescent="0.2">
      <c r="A21" s="53">
        <f>IF(P21=0,0,IF(COUNTBLANK(P21)=1,0,COUNTA($P$14:P21)))</f>
        <v>0</v>
      </c>
      <c r="B21" s="70" t="str">
        <f>IF($C$4="Attiecināmās izmaksas",IF('8a+c+n'!$Q21="A",'8a+c+n'!B21,0),0)</f>
        <v>31-00000</v>
      </c>
      <c r="C21" s="70" t="str">
        <f>IF($C$4="Attiecināmās izmaksas",IF('8a+c+n'!$Q21="A",'8a+c+n'!C21,0),0)</f>
        <v>Betona C16/20 pamatnes izveidošana bortakmens pamatnei</v>
      </c>
      <c r="D21" s="70" t="str">
        <f>IF($C$4="Attiecināmās izmaksas",IF('8a+c+n'!$Q21="A",'8a+c+n'!D21,0),0)</f>
        <v>tm</v>
      </c>
      <c r="E21" s="86"/>
      <c r="F21" s="53"/>
      <c r="G21" s="121"/>
      <c r="H21" s="121">
        <f>IF($C$4="Attiecināmās izmaksas",IF('8a+c+n'!$Q21="A",'8a+c+n'!H21,0),0)</f>
        <v>0</v>
      </c>
      <c r="I21" s="121"/>
      <c r="J21" s="121"/>
      <c r="K21" s="122">
        <f>IF($C$4="Attiecināmās izmaksas",IF('8a+c+n'!$Q21="A",'8a+c+n'!K21,0),0)</f>
        <v>0</v>
      </c>
      <c r="L21" s="53">
        <f>IF($C$4="Attiecināmās izmaksas",IF('8a+c+n'!$Q21="A",'8a+c+n'!L21,0),0)</f>
        <v>0</v>
      </c>
      <c r="M21" s="121">
        <f>IF($C$4="Attiecināmās izmaksas",IF('8a+c+n'!$Q21="A",'8a+c+n'!M21,0),0)</f>
        <v>0</v>
      </c>
      <c r="N21" s="121">
        <f>IF($C$4="Attiecināmās izmaksas",IF('8a+c+n'!$Q21="A",'8a+c+n'!N21,0),0)</f>
        <v>0</v>
      </c>
      <c r="O21" s="121">
        <f>IF($C$4="Attiecināmās izmaksas",IF('8a+c+n'!$Q21="A",'8a+c+n'!O21,0),0)</f>
        <v>0</v>
      </c>
      <c r="P21" s="122">
        <f>IF($C$4="Attiecināmās izmaksas",IF('8a+c+n'!$Q21="A",'8a+c+n'!P21,0),0)</f>
        <v>0</v>
      </c>
    </row>
    <row r="22" spans="1:16" x14ac:dyDescent="0.2">
      <c r="A22" s="53">
        <f>IF(P22=0,0,IF(COUNTBLANK(P22)=1,0,COUNTA($P$14:P22)))</f>
        <v>0</v>
      </c>
      <c r="B22" s="70">
        <f>IF($C$4="Attiecināmās izmaksas",IF('8a+c+n'!$Q22="A",'8a+c+n'!B22,0),0)</f>
        <v>0</v>
      </c>
      <c r="C22" s="70">
        <f>IF($C$4="Attiecināmās izmaksas",IF('8a+c+n'!$Q22="A",'8a+c+n'!C22,0),0)</f>
        <v>0</v>
      </c>
      <c r="D22" s="70">
        <f>IF($C$4="Attiecināmās izmaksas",IF('8a+c+n'!$Q22="A",'8a+c+n'!D22,0),0)</f>
        <v>0</v>
      </c>
      <c r="E22" s="86"/>
      <c r="F22" s="53"/>
      <c r="G22" s="121"/>
      <c r="H22" s="121">
        <f>IF($C$4="Attiecināmās izmaksas",IF('8a+c+n'!$Q22="A",'8a+c+n'!H22,0),0)</f>
        <v>0</v>
      </c>
      <c r="I22" s="121"/>
      <c r="J22" s="121"/>
      <c r="K22" s="122">
        <f>IF($C$4="Attiecināmās izmaksas",IF('8a+c+n'!$Q22="A",'8a+c+n'!K22,0),0)</f>
        <v>0</v>
      </c>
      <c r="L22" s="53">
        <f>IF($C$4="Attiecināmās izmaksas",IF('8a+c+n'!$Q22="A",'8a+c+n'!L22,0),0)</f>
        <v>0</v>
      </c>
      <c r="M22" s="121">
        <f>IF($C$4="Attiecināmās izmaksas",IF('8a+c+n'!$Q22="A",'8a+c+n'!M22,0),0)</f>
        <v>0</v>
      </c>
      <c r="N22" s="121">
        <f>IF($C$4="Attiecināmās izmaksas",IF('8a+c+n'!$Q22="A",'8a+c+n'!N22,0),0)</f>
        <v>0</v>
      </c>
      <c r="O22" s="121">
        <f>IF($C$4="Attiecināmās izmaksas",IF('8a+c+n'!$Q22="A",'8a+c+n'!O22,0),0)</f>
        <v>0</v>
      </c>
      <c r="P22" s="122">
        <f>IF($C$4="Attiecināmās izmaksas",IF('8a+c+n'!$Q22="A",'8a+c+n'!P22,0),0)</f>
        <v>0</v>
      </c>
    </row>
    <row r="23" spans="1:16" x14ac:dyDescent="0.2">
      <c r="A23" s="53">
        <f>IF(P23=0,0,IF(COUNTBLANK(P23)=1,0,COUNTA($P$14:P23)))</f>
        <v>0</v>
      </c>
      <c r="B23" s="70">
        <f>IF($C$4="Attiecināmās izmaksas",IF('8a+c+n'!$Q23="A",'8a+c+n'!B23,0),0)</f>
        <v>0</v>
      </c>
      <c r="C23" s="70">
        <f>IF($C$4="Attiecināmās izmaksas",IF('8a+c+n'!$Q23="A",'8a+c+n'!C23,0),0)</f>
        <v>0</v>
      </c>
      <c r="D23" s="70">
        <f>IF($C$4="Attiecināmās izmaksas",IF('8a+c+n'!$Q23="A",'8a+c+n'!D23,0),0)</f>
        <v>0</v>
      </c>
      <c r="E23" s="86"/>
      <c r="F23" s="53"/>
      <c r="G23" s="121"/>
      <c r="H23" s="121">
        <f>IF($C$4="Attiecināmās izmaksas",IF('8a+c+n'!$Q23="A",'8a+c+n'!H23,0),0)</f>
        <v>0</v>
      </c>
      <c r="I23" s="121"/>
      <c r="J23" s="121"/>
      <c r="K23" s="122">
        <f>IF($C$4="Attiecināmās izmaksas",IF('8a+c+n'!$Q23="A",'8a+c+n'!K23,0),0)</f>
        <v>0</v>
      </c>
      <c r="L23" s="53">
        <f>IF($C$4="Attiecināmās izmaksas",IF('8a+c+n'!$Q23="A",'8a+c+n'!L23,0),0)</f>
        <v>0</v>
      </c>
      <c r="M23" s="121">
        <f>IF($C$4="Attiecināmās izmaksas",IF('8a+c+n'!$Q23="A",'8a+c+n'!M23,0),0)</f>
        <v>0</v>
      </c>
      <c r="N23" s="121">
        <f>IF($C$4="Attiecināmās izmaksas",IF('8a+c+n'!$Q23="A",'8a+c+n'!N23,0),0)</f>
        <v>0</v>
      </c>
      <c r="O23" s="121">
        <f>IF($C$4="Attiecināmās izmaksas",IF('8a+c+n'!$Q23="A",'8a+c+n'!O23,0),0)</f>
        <v>0</v>
      </c>
      <c r="P23" s="122">
        <f>IF($C$4="Attiecināmās izmaksas",IF('8a+c+n'!$Q23="A",'8a+c+n'!P23,0),0)</f>
        <v>0</v>
      </c>
    </row>
    <row r="24" spans="1:16" ht="12" customHeight="1" thickBot="1" x14ac:dyDescent="0.25">
      <c r="A24" s="320" t="s">
        <v>62</v>
      </c>
      <c r="B24" s="321"/>
      <c r="C24" s="321"/>
      <c r="D24" s="321"/>
      <c r="E24" s="321"/>
      <c r="F24" s="321"/>
      <c r="G24" s="321"/>
      <c r="H24" s="321"/>
      <c r="I24" s="321"/>
      <c r="J24" s="321"/>
      <c r="K24" s="322"/>
      <c r="L24" s="132">
        <f>SUM(L14:L23)</f>
        <v>0</v>
      </c>
      <c r="M24" s="133">
        <f>SUM(M14:M23)</f>
        <v>0</v>
      </c>
      <c r="N24" s="133">
        <f>SUM(N14:N23)</f>
        <v>0</v>
      </c>
      <c r="O24" s="133">
        <f>SUM(O14:O23)</f>
        <v>0</v>
      </c>
      <c r="P24" s="134">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323" t="str">
        <f>'Kops n'!C35:H35</f>
        <v>Gundega Ābelīte 03.06.2024</v>
      </c>
      <c r="D27" s="323"/>
      <c r="E27" s="323"/>
      <c r="F27" s="323"/>
      <c r="G27" s="323"/>
      <c r="H27" s="323"/>
      <c r="I27" s="16"/>
      <c r="J27" s="16"/>
      <c r="K27" s="16"/>
      <c r="L27" s="16"/>
      <c r="M27" s="16"/>
      <c r="N27" s="16"/>
      <c r="O27" s="16"/>
      <c r="P27" s="16"/>
    </row>
    <row r="28" spans="1:16" x14ac:dyDescent="0.2">
      <c r="A28" s="16"/>
      <c r="B28" s="16"/>
      <c r="C28" s="249" t="s">
        <v>15</v>
      </c>
      <c r="D28" s="249"/>
      <c r="E28" s="249"/>
      <c r="F28" s="249"/>
      <c r="G28" s="249"/>
      <c r="H28" s="249"/>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68" t="str">
        <f>'Kops n'!A38:D38</f>
        <v>Tāme sastādīta 2024. gada 3. jūnijā</v>
      </c>
      <c r="B30" s="269"/>
      <c r="C30" s="269"/>
      <c r="D30" s="269"/>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323" t="str">
        <f>'Kops n'!C40:H40</f>
        <v>Gundega Ābelīte 03.06.2024</v>
      </c>
      <c r="D32" s="323"/>
      <c r="E32" s="323"/>
      <c r="F32" s="323"/>
      <c r="G32" s="323"/>
      <c r="H32" s="323"/>
      <c r="I32" s="16"/>
      <c r="J32" s="16"/>
      <c r="K32" s="16"/>
      <c r="L32" s="16"/>
      <c r="M32" s="16"/>
      <c r="N32" s="16"/>
      <c r="O32" s="16"/>
      <c r="P32" s="16"/>
    </row>
    <row r="33" spans="1:16" x14ac:dyDescent="0.2">
      <c r="A33" s="16"/>
      <c r="B33" s="16"/>
      <c r="C33" s="249" t="s">
        <v>15</v>
      </c>
      <c r="D33" s="249"/>
      <c r="E33" s="249"/>
      <c r="F33" s="249"/>
      <c r="G33" s="249"/>
      <c r="H33" s="249"/>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80" t="s">
        <v>16</v>
      </c>
      <c r="B35" s="43"/>
      <c r="C35" s="87" t="str">
        <f>'Kops n'!C43</f>
        <v>1-00180</v>
      </c>
      <c r="D35" s="4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C4:I4"/>
    <mergeCell ref="D5:L5"/>
    <mergeCell ref="D6:L6"/>
    <mergeCell ref="D8:L8"/>
    <mergeCell ref="A9:F9"/>
    <mergeCell ref="J9:M9"/>
    <mergeCell ref="N9:O9"/>
    <mergeCell ref="D7:L7"/>
    <mergeCell ref="C33:H33"/>
    <mergeCell ref="L12:P12"/>
    <mergeCell ref="A24:K24"/>
    <mergeCell ref="C27:H27"/>
    <mergeCell ref="C28:H28"/>
    <mergeCell ref="A30:D30"/>
    <mergeCell ref="C32:H32"/>
    <mergeCell ref="A12:A13"/>
    <mergeCell ref="B12:B13"/>
    <mergeCell ref="C12:C13"/>
    <mergeCell ref="D12:D13"/>
    <mergeCell ref="E12:E13"/>
    <mergeCell ref="F12:K12"/>
  </mergeCells>
  <conditionalFormatting sqref="A24:K24">
    <cfRule type="containsText" dxfId="83"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82" priority="1" operator="equal">
      <formula>0</formula>
    </cfRule>
  </conditionalFormatting>
  <conditionalFormatting sqref="C2:I2 D5:L8 N9:O9 L24:P24 C27:H27 C32:H32 C35">
    <cfRule type="cellIs" dxfId="81" priority="2"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36"/>
  <sheetViews>
    <sheetView topLeftCell="A10" workbookViewId="0">
      <selection activeCell="A24" sqref="A24:XFD101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'8a+c+n'!D1</f>
        <v>8</v>
      </c>
      <c r="E1" s="22"/>
      <c r="F1" s="22"/>
      <c r="G1" s="22"/>
      <c r="H1" s="22"/>
      <c r="I1" s="22"/>
      <c r="J1" s="22"/>
      <c r="N1" s="26"/>
      <c r="O1" s="27"/>
      <c r="P1" s="28"/>
    </row>
    <row r="2" spans="1:16" x14ac:dyDescent="0.2">
      <c r="A2" s="29"/>
      <c r="B2" s="29"/>
      <c r="C2" s="335" t="str">
        <f>'8a+c+n'!C2:I2</f>
        <v>Labiekārtošana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'8a+c+n'!A9</f>
        <v>Tāme sastādīta  2024. gada tirgus cenās, pamatojoties uz AR daļas rasējumiem</v>
      </c>
      <c r="B9" s="332"/>
      <c r="C9" s="332"/>
      <c r="D9" s="332"/>
      <c r="E9" s="332"/>
      <c r="F9" s="332"/>
      <c r="G9" s="31"/>
      <c r="H9" s="31"/>
      <c r="I9" s="31"/>
      <c r="J9" s="333" t="s">
        <v>45</v>
      </c>
      <c r="K9" s="333"/>
      <c r="L9" s="333"/>
      <c r="M9" s="333"/>
      <c r="N9" s="334">
        <f>P24</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izmaksas",IF('8a+c+n'!$Q14="C",'8a+c+n'!B14,0))</f>
        <v>0</v>
      </c>
      <c r="C14" s="23">
        <f>IF($C$4="citu pasākumu izmaksas",IF('8a+c+n'!$Q14="C",'8a+c+n'!C14,0))</f>
        <v>0</v>
      </c>
      <c r="D14" s="23">
        <f>IF($C$4="citu pasākumu izmaksas",IF('8a+c+n'!$Q14="C",'8a+c+n'!D14,0))</f>
        <v>0</v>
      </c>
      <c r="E14" s="46"/>
      <c r="F14" s="66"/>
      <c r="G14" s="119"/>
      <c r="H14" s="119">
        <f>IF($C$4="citu pasākumu izmaksas",IF('8a+c+n'!$Q14="C",'8a+c+n'!H14,0))</f>
        <v>0</v>
      </c>
      <c r="I14" s="119"/>
      <c r="J14" s="119"/>
      <c r="K14" s="120">
        <f>IF($C$4="citu pasākumu izmaksas",IF('8a+c+n'!$Q14="C",'8a+c+n'!K14,0))</f>
        <v>0</v>
      </c>
      <c r="L14" s="83">
        <f>IF($C$4="citu pasākumu izmaksas",IF('8a+c+n'!$Q14="C",'8a+c+n'!L14,0))</f>
        <v>0</v>
      </c>
      <c r="M14" s="119">
        <f>IF($C$4="citu pasākumu izmaksas",IF('8a+c+n'!$Q14="C",'8a+c+n'!M14,0))</f>
        <v>0</v>
      </c>
      <c r="N14" s="119">
        <f>IF($C$4="citu pasākumu izmaksas",IF('8a+c+n'!$Q14="C",'8a+c+n'!N14,0))</f>
        <v>0</v>
      </c>
      <c r="O14" s="119">
        <f>IF($C$4="citu pasākumu izmaksas",IF('8a+c+n'!$Q14="C",'8a+c+n'!O14,0))</f>
        <v>0</v>
      </c>
      <c r="P14" s="120">
        <f>IF($C$4="citu pasākumu izmaksas",IF('8a+c+n'!$Q14="C",'8a+c+n'!P14,0))</f>
        <v>0</v>
      </c>
    </row>
    <row r="15" spans="1:16" x14ac:dyDescent="0.2">
      <c r="A15" s="53">
        <f>IF(P15=0,0,IF(COUNTBLANK(P15)=1,0,COUNTA($P$14:P15)))</f>
        <v>0</v>
      </c>
      <c r="B15" s="24">
        <f>IF($C$4="citu pasākumu izmaksas",IF('8a+c+n'!$Q15="C",'8a+c+n'!B15,0))</f>
        <v>0</v>
      </c>
      <c r="C15" s="24">
        <f>IF($C$4="citu pasākumu izmaksas",IF('8a+c+n'!$Q15="C",'8a+c+n'!C15,0))</f>
        <v>0</v>
      </c>
      <c r="D15" s="24">
        <f>IF($C$4="citu pasākumu izmaksas",IF('8a+c+n'!$Q15="C",'8a+c+n'!D15,0))</f>
        <v>0</v>
      </c>
      <c r="E15" s="47"/>
      <c r="F15" s="68"/>
      <c r="G15" s="121"/>
      <c r="H15" s="121">
        <f>IF($C$4="citu pasākumu izmaksas",IF('8a+c+n'!$Q15="C",'8a+c+n'!H15,0))</f>
        <v>0</v>
      </c>
      <c r="I15" s="121"/>
      <c r="J15" s="121"/>
      <c r="K15" s="122">
        <f>IF($C$4="citu pasākumu izmaksas",IF('8a+c+n'!$Q15="C",'8a+c+n'!K15,0))</f>
        <v>0</v>
      </c>
      <c r="L15" s="84">
        <f>IF($C$4="citu pasākumu izmaksas",IF('8a+c+n'!$Q15="C",'8a+c+n'!L15,0))</f>
        <v>0</v>
      </c>
      <c r="M15" s="121">
        <f>IF($C$4="citu pasākumu izmaksas",IF('8a+c+n'!$Q15="C",'8a+c+n'!M15,0))</f>
        <v>0</v>
      </c>
      <c r="N15" s="121">
        <f>IF($C$4="citu pasākumu izmaksas",IF('8a+c+n'!$Q15="C",'8a+c+n'!N15,0))</f>
        <v>0</v>
      </c>
      <c r="O15" s="121">
        <f>IF($C$4="citu pasākumu izmaksas",IF('8a+c+n'!$Q15="C",'8a+c+n'!O15,0))</f>
        <v>0</v>
      </c>
      <c r="P15" s="122">
        <f>IF($C$4="citu pasākumu izmaksas",IF('8a+c+n'!$Q15="C",'8a+c+n'!P15,0))</f>
        <v>0</v>
      </c>
    </row>
    <row r="16" spans="1:16" x14ac:dyDescent="0.2">
      <c r="A16" s="53">
        <f>IF(P16=0,0,IF(COUNTBLANK(P16)=1,0,COUNTA($P$14:P16)))</f>
        <v>0</v>
      </c>
      <c r="B16" s="24">
        <f>IF($C$4="citu pasākumu izmaksas",IF('8a+c+n'!$Q16="C",'8a+c+n'!B16,0))</f>
        <v>0</v>
      </c>
      <c r="C16" s="24">
        <f>IF($C$4="citu pasākumu izmaksas",IF('8a+c+n'!$Q16="C",'8a+c+n'!C16,0))</f>
        <v>0</v>
      </c>
      <c r="D16" s="24">
        <f>IF($C$4="citu pasākumu izmaksas",IF('8a+c+n'!$Q16="C",'8a+c+n'!D16,0))</f>
        <v>0</v>
      </c>
      <c r="E16" s="47"/>
      <c r="F16" s="68"/>
      <c r="G16" s="121"/>
      <c r="H16" s="121">
        <f>IF($C$4="citu pasākumu izmaksas",IF('8a+c+n'!$Q16="C",'8a+c+n'!H16,0))</f>
        <v>0</v>
      </c>
      <c r="I16" s="121"/>
      <c r="J16" s="121"/>
      <c r="K16" s="122">
        <f>IF($C$4="citu pasākumu izmaksas",IF('8a+c+n'!$Q16="C",'8a+c+n'!K16,0))</f>
        <v>0</v>
      </c>
      <c r="L16" s="84">
        <f>IF($C$4="citu pasākumu izmaksas",IF('8a+c+n'!$Q16="C",'8a+c+n'!L16,0))</f>
        <v>0</v>
      </c>
      <c r="M16" s="121">
        <f>IF($C$4="citu pasākumu izmaksas",IF('8a+c+n'!$Q16="C",'8a+c+n'!M16,0))</f>
        <v>0</v>
      </c>
      <c r="N16" s="121">
        <f>IF($C$4="citu pasākumu izmaksas",IF('8a+c+n'!$Q16="C",'8a+c+n'!N16,0))</f>
        <v>0</v>
      </c>
      <c r="O16" s="121">
        <f>IF($C$4="citu pasākumu izmaksas",IF('8a+c+n'!$Q16="C",'8a+c+n'!O16,0))</f>
        <v>0</v>
      </c>
      <c r="P16" s="122">
        <f>IF($C$4="citu pasākumu izmaksas",IF('8a+c+n'!$Q16="C",'8a+c+n'!P16,0))</f>
        <v>0</v>
      </c>
    </row>
    <row r="17" spans="1:16" x14ac:dyDescent="0.2">
      <c r="A17" s="53">
        <f>IF(P17=0,0,IF(COUNTBLANK(P17)=1,0,COUNTA($P$14:P17)))</f>
        <v>0</v>
      </c>
      <c r="B17" s="24">
        <f>IF($C$4="citu pasākumu izmaksas",IF('8a+c+n'!$Q17="C",'8a+c+n'!B17,0))</f>
        <v>0</v>
      </c>
      <c r="C17" s="24">
        <f>IF($C$4="citu pasākumu izmaksas",IF('8a+c+n'!$Q17="C",'8a+c+n'!C17,0))</f>
        <v>0</v>
      </c>
      <c r="D17" s="24">
        <f>IF($C$4="citu pasākumu izmaksas",IF('8a+c+n'!$Q17="C",'8a+c+n'!D17,0))</f>
        <v>0</v>
      </c>
      <c r="E17" s="47"/>
      <c r="F17" s="68"/>
      <c r="G17" s="121"/>
      <c r="H17" s="121">
        <f>IF($C$4="citu pasākumu izmaksas",IF('8a+c+n'!$Q17="C",'8a+c+n'!H17,0))</f>
        <v>0</v>
      </c>
      <c r="I17" s="121"/>
      <c r="J17" s="121"/>
      <c r="K17" s="122">
        <f>IF($C$4="citu pasākumu izmaksas",IF('8a+c+n'!$Q17="C",'8a+c+n'!K17,0))</f>
        <v>0</v>
      </c>
      <c r="L17" s="84">
        <f>IF($C$4="citu pasākumu izmaksas",IF('8a+c+n'!$Q17="C",'8a+c+n'!L17,0))</f>
        <v>0</v>
      </c>
      <c r="M17" s="121">
        <f>IF($C$4="citu pasākumu izmaksas",IF('8a+c+n'!$Q17="C",'8a+c+n'!M17,0))</f>
        <v>0</v>
      </c>
      <c r="N17" s="121">
        <f>IF($C$4="citu pasākumu izmaksas",IF('8a+c+n'!$Q17="C",'8a+c+n'!N17,0))</f>
        <v>0</v>
      </c>
      <c r="O17" s="121">
        <f>IF($C$4="citu pasākumu izmaksas",IF('8a+c+n'!$Q17="C",'8a+c+n'!O17,0))</f>
        <v>0</v>
      </c>
      <c r="P17" s="122">
        <f>IF($C$4="citu pasākumu izmaksas",IF('8a+c+n'!$Q17="C",'8a+c+n'!P17,0))</f>
        <v>0</v>
      </c>
    </row>
    <row r="18" spans="1:16" x14ac:dyDescent="0.2">
      <c r="A18" s="53">
        <f>IF(P18=0,0,IF(COUNTBLANK(P18)=1,0,COUNTA($P$14:P18)))</f>
        <v>0</v>
      </c>
      <c r="B18" s="24">
        <f>IF($C$4="citu pasākumu izmaksas",IF('8a+c+n'!$Q18="C",'8a+c+n'!B18,0))</f>
        <v>0</v>
      </c>
      <c r="C18" s="24">
        <f>IF($C$4="citu pasākumu izmaksas",IF('8a+c+n'!$Q18="C",'8a+c+n'!C18,0))</f>
        <v>0</v>
      </c>
      <c r="D18" s="24">
        <f>IF($C$4="citu pasākumu izmaksas",IF('8a+c+n'!$Q18="C",'8a+c+n'!D18,0))</f>
        <v>0</v>
      </c>
      <c r="E18" s="47"/>
      <c r="F18" s="68"/>
      <c r="G18" s="121"/>
      <c r="H18" s="121">
        <f>IF($C$4="citu pasākumu izmaksas",IF('8a+c+n'!$Q18="C",'8a+c+n'!H18,0))</f>
        <v>0</v>
      </c>
      <c r="I18" s="121"/>
      <c r="J18" s="121"/>
      <c r="K18" s="122">
        <f>IF($C$4="citu pasākumu izmaksas",IF('8a+c+n'!$Q18="C",'8a+c+n'!K18,0))</f>
        <v>0</v>
      </c>
      <c r="L18" s="84">
        <f>IF($C$4="citu pasākumu izmaksas",IF('8a+c+n'!$Q18="C",'8a+c+n'!L18,0))</f>
        <v>0</v>
      </c>
      <c r="M18" s="121">
        <f>IF($C$4="citu pasākumu izmaksas",IF('8a+c+n'!$Q18="C",'8a+c+n'!M18,0))</f>
        <v>0</v>
      </c>
      <c r="N18" s="121">
        <f>IF($C$4="citu pasākumu izmaksas",IF('8a+c+n'!$Q18="C",'8a+c+n'!N18,0))</f>
        <v>0</v>
      </c>
      <c r="O18" s="121">
        <f>IF($C$4="citu pasākumu izmaksas",IF('8a+c+n'!$Q18="C",'8a+c+n'!O18,0))</f>
        <v>0</v>
      </c>
      <c r="P18" s="122">
        <f>IF($C$4="citu pasākumu izmaksas",IF('8a+c+n'!$Q18="C",'8a+c+n'!P18,0))</f>
        <v>0</v>
      </c>
    </row>
    <row r="19" spans="1:16" x14ac:dyDescent="0.2">
      <c r="A19" s="53">
        <f>IF(P19=0,0,IF(COUNTBLANK(P19)=1,0,COUNTA($P$14:P19)))</f>
        <v>0</v>
      </c>
      <c r="B19" s="24">
        <f>IF($C$4="citu pasākumu izmaksas",IF('8a+c+n'!$Q19="C",'8a+c+n'!B19,0))</f>
        <v>0</v>
      </c>
      <c r="C19" s="24">
        <f>IF($C$4="citu pasākumu izmaksas",IF('8a+c+n'!$Q19="C",'8a+c+n'!C19,0))</f>
        <v>0</v>
      </c>
      <c r="D19" s="24">
        <f>IF($C$4="citu pasākumu izmaksas",IF('8a+c+n'!$Q19="C",'8a+c+n'!D19,0))</f>
        <v>0</v>
      </c>
      <c r="E19" s="47"/>
      <c r="F19" s="68"/>
      <c r="G19" s="121"/>
      <c r="H19" s="121">
        <f>IF($C$4="citu pasākumu izmaksas",IF('8a+c+n'!$Q19="C",'8a+c+n'!H19,0))</f>
        <v>0</v>
      </c>
      <c r="I19" s="121"/>
      <c r="J19" s="121"/>
      <c r="K19" s="122">
        <f>IF($C$4="citu pasākumu izmaksas",IF('8a+c+n'!$Q19="C",'8a+c+n'!K19,0))</f>
        <v>0</v>
      </c>
      <c r="L19" s="84">
        <f>IF($C$4="citu pasākumu izmaksas",IF('8a+c+n'!$Q19="C",'8a+c+n'!L19,0))</f>
        <v>0</v>
      </c>
      <c r="M19" s="121">
        <f>IF($C$4="citu pasākumu izmaksas",IF('8a+c+n'!$Q19="C",'8a+c+n'!M19,0))</f>
        <v>0</v>
      </c>
      <c r="N19" s="121">
        <f>IF($C$4="citu pasākumu izmaksas",IF('8a+c+n'!$Q19="C",'8a+c+n'!N19,0))</f>
        <v>0</v>
      </c>
      <c r="O19" s="121">
        <f>IF($C$4="citu pasākumu izmaksas",IF('8a+c+n'!$Q19="C",'8a+c+n'!O19,0))</f>
        <v>0</v>
      </c>
      <c r="P19" s="122">
        <f>IF($C$4="citu pasākumu izmaksas",IF('8a+c+n'!$Q19="C",'8a+c+n'!P19,0))</f>
        <v>0</v>
      </c>
    </row>
    <row r="20" spans="1:16" x14ac:dyDescent="0.2">
      <c r="A20" s="53">
        <f>IF(P20=0,0,IF(COUNTBLANK(P20)=1,0,COUNTA($P$14:P20)))</f>
        <v>0</v>
      </c>
      <c r="B20" s="24">
        <f>IF($C$4="citu pasākumu izmaksas",IF('8a+c+n'!$Q20="C",'8a+c+n'!B20,0))</f>
        <v>0</v>
      </c>
      <c r="C20" s="24">
        <f>IF($C$4="citu pasākumu izmaksas",IF('8a+c+n'!$Q20="C",'8a+c+n'!C20,0))</f>
        <v>0</v>
      </c>
      <c r="D20" s="24">
        <f>IF($C$4="citu pasākumu izmaksas",IF('8a+c+n'!$Q20="C",'8a+c+n'!D20,0))</f>
        <v>0</v>
      </c>
      <c r="E20" s="47"/>
      <c r="F20" s="68"/>
      <c r="G20" s="121"/>
      <c r="H20" s="121">
        <f>IF($C$4="citu pasākumu izmaksas",IF('8a+c+n'!$Q20="C",'8a+c+n'!H20,0))</f>
        <v>0</v>
      </c>
      <c r="I20" s="121"/>
      <c r="J20" s="121"/>
      <c r="K20" s="122">
        <f>IF($C$4="citu pasākumu izmaksas",IF('8a+c+n'!$Q20="C",'8a+c+n'!K20,0))</f>
        <v>0</v>
      </c>
      <c r="L20" s="84">
        <f>IF($C$4="citu pasākumu izmaksas",IF('8a+c+n'!$Q20="C",'8a+c+n'!L20,0))</f>
        <v>0</v>
      </c>
      <c r="M20" s="121">
        <f>IF($C$4="citu pasākumu izmaksas",IF('8a+c+n'!$Q20="C",'8a+c+n'!M20,0))</f>
        <v>0</v>
      </c>
      <c r="N20" s="121">
        <f>IF($C$4="citu pasākumu izmaksas",IF('8a+c+n'!$Q20="C",'8a+c+n'!N20,0))</f>
        <v>0</v>
      </c>
      <c r="O20" s="121">
        <f>IF($C$4="citu pasākumu izmaksas",IF('8a+c+n'!$Q20="C",'8a+c+n'!O20,0))</f>
        <v>0</v>
      </c>
      <c r="P20" s="122">
        <f>IF($C$4="citu pasākumu izmaksas",IF('8a+c+n'!$Q20="C",'8a+c+n'!P20,0))</f>
        <v>0</v>
      </c>
    </row>
    <row r="21" spans="1:16" x14ac:dyDescent="0.2">
      <c r="A21" s="53">
        <f>IF(P21=0,0,IF(COUNTBLANK(P21)=1,0,COUNTA($P$14:P21)))</f>
        <v>0</v>
      </c>
      <c r="B21" s="24">
        <f>IF($C$4="citu pasākumu izmaksas",IF('8a+c+n'!$Q21="C",'8a+c+n'!B21,0))</f>
        <v>0</v>
      </c>
      <c r="C21" s="24">
        <f>IF($C$4="citu pasākumu izmaksas",IF('8a+c+n'!$Q21="C",'8a+c+n'!C21,0))</f>
        <v>0</v>
      </c>
      <c r="D21" s="24">
        <f>IF($C$4="citu pasākumu izmaksas",IF('8a+c+n'!$Q21="C",'8a+c+n'!D21,0))</f>
        <v>0</v>
      </c>
      <c r="E21" s="47"/>
      <c r="F21" s="68"/>
      <c r="G21" s="121"/>
      <c r="H21" s="121">
        <f>IF($C$4="citu pasākumu izmaksas",IF('8a+c+n'!$Q21="C",'8a+c+n'!H21,0))</f>
        <v>0</v>
      </c>
      <c r="I21" s="121"/>
      <c r="J21" s="121"/>
      <c r="K21" s="122">
        <f>IF($C$4="citu pasākumu izmaksas",IF('8a+c+n'!$Q21="C",'8a+c+n'!K21,0))</f>
        <v>0</v>
      </c>
      <c r="L21" s="84">
        <f>IF($C$4="citu pasākumu izmaksas",IF('8a+c+n'!$Q21="C",'8a+c+n'!L21,0))</f>
        <v>0</v>
      </c>
      <c r="M21" s="121">
        <f>IF($C$4="citu pasākumu izmaksas",IF('8a+c+n'!$Q21="C",'8a+c+n'!M21,0))</f>
        <v>0</v>
      </c>
      <c r="N21" s="121">
        <f>IF($C$4="citu pasākumu izmaksas",IF('8a+c+n'!$Q21="C",'8a+c+n'!N21,0))</f>
        <v>0</v>
      </c>
      <c r="O21" s="121">
        <f>IF($C$4="citu pasākumu izmaksas",IF('8a+c+n'!$Q21="C",'8a+c+n'!O21,0))</f>
        <v>0</v>
      </c>
      <c r="P21" s="122">
        <f>IF($C$4="citu pasākumu izmaksas",IF('8a+c+n'!$Q21="C",'8a+c+n'!P21,0))</f>
        <v>0</v>
      </c>
    </row>
    <row r="22" spans="1:16" ht="20.399999999999999" x14ac:dyDescent="0.2">
      <c r="A22" s="53">
        <f>IF(P22=0,0,IF(COUNTBLANK(P22)=1,0,COUNTA($P$14:P22)))</f>
        <v>0</v>
      </c>
      <c r="B22" s="24" t="str">
        <f>IF($C$4="citu pasākumu izmaksas",IF('8a+c+n'!$Q22="C",'8a+c+n'!B22,0))</f>
        <v>31-00000</v>
      </c>
      <c r="C22" s="24" t="str">
        <f>IF($C$4="citu pasākumu izmaksas",IF('8a+c+n'!$Q22="C",'8a+c+n'!C22,0))</f>
        <v>Zāliena atjaunošana pēc darbu pabeigšanas, t.sk. melnzemes uzbēršana 150mm un zāliena sēšana</v>
      </c>
      <c r="D22" s="24" t="str">
        <f>IF($C$4="citu pasākumu izmaksas",IF('8a+c+n'!$Q22="C",'8a+c+n'!D22,0))</f>
        <v>obj</v>
      </c>
      <c r="E22" s="47"/>
      <c r="F22" s="68"/>
      <c r="G22" s="121"/>
      <c r="H22" s="121">
        <f>IF($C$4="citu pasākumu izmaksas",IF('8a+c+n'!$Q22="C",'8a+c+n'!H22,0))</f>
        <v>0</v>
      </c>
      <c r="I22" s="121"/>
      <c r="J22" s="121"/>
      <c r="K22" s="122">
        <f>IF($C$4="citu pasākumu izmaksas",IF('8a+c+n'!$Q22="C",'8a+c+n'!K22,0))</f>
        <v>0</v>
      </c>
      <c r="L22" s="84">
        <f>IF($C$4="citu pasākumu izmaksas",IF('8a+c+n'!$Q22="C",'8a+c+n'!L22,0))</f>
        <v>0</v>
      </c>
      <c r="M22" s="121">
        <f>IF($C$4="citu pasākumu izmaksas",IF('8a+c+n'!$Q22="C",'8a+c+n'!M22,0))</f>
        <v>0</v>
      </c>
      <c r="N22" s="121">
        <f>IF($C$4="citu pasākumu izmaksas",IF('8a+c+n'!$Q22="C",'8a+c+n'!N22,0))</f>
        <v>0</v>
      </c>
      <c r="O22" s="121">
        <f>IF($C$4="citu pasākumu izmaksas",IF('8a+c+n'!$Q22="C",'8a+c+n'!O22,0))</f>
        <v>0</v>
      </c>
      <c r="P22" s="122">
        <f>IF($C$4="citu pasākumu izmaksas",IF('8a+c+n'!$Q22="C",'8a+c+n'!P22,0))</f>
        <v>0</v>
      </c>
    </row>
    <row r="23" spans="1:16" ht="21" thickBot="1" x14ac:dyDescent="0.25">
      <c r="A23" s="53">
        <f>IF(P23=0,0,IF(COUNTBLANK(P23)=1,0,COUNTA($P$14:P23)))</f>
        <v>0</v>
      </c>
      <c r="B23" s="24" t="str">
        <f>IF($C$4="citu pasākumu izmaksas",IF('8a+c+n'!$Q23="C",'8a+c+n'!B23,0))</f>
        <v>31-00000</v>
      </c>
      <c r="C23" s="24" t="str">
        <f>IF($C$4="citu pasākumu izmaksas",IF('8a+c+n'!$Q23="C",'8a+c+n'!C23,0))</f>
        <v>Dalīto aizsargcauruļu uzstādīšana esošiem elektrības un sakaru kabeļiem, atrokot pamatus, l=1500</v>
      </c>
      <c r="D23" s="24" t="str">
        <f>IF($C$4="citu pasākumu izmaksas",IF('8a+c+n'!$Q23="C",'8a+c+n'!D23,0))</f>
        <v>gab</v>
      </c>
      <c r="E23" s="47"/>
      <c r="F23" s="68"/>
      <c r="G23" s="121"/>
      <c r="H23" s="121">
        <f>IF($C$4="citu pasākumu izmaksas",IF('8a+c+n'!$Q23="C",'8a+c+n'!H23,0))</f>
        <v>0</v>
      </c>
      <c r="I23" s="121"/>
      <c r="J23" s="121"/>
      <c r="K23" s="122">
        <f>IF($C$4="citu pasākumu izmaksas",IF('8a+c+n'!$Q23="C",'8a+c+n'!K23,0))</f>
        <v>0</v>
      </c>
      <c r="L23" s="84">
        <f>IF($C$4="citu pasākumu izmaksas",IF('8a+c+n'!$Q23="C",'8a+c+n'!L23,0))</f>
        <v>0</v>
      </c>
      <c r="M23" s="121">
        <f>IF($C$4="citu pasākumu izmaksas",IF('8a+c+n'!$Q23="C",'8a+c+n'!M23,0))</f>
        <v>0</v>
      </c>
      <c r="N23" s="121">
        <f>IF($C$4="citu pasākumu izmaksas",IF('8a+c+n'!$Q23="C",'8a+c+n'!N23,0))</f>
        <v>0</v>
      </c>
      <c r="O23" s="121">
        <f>IF($C$4="citu pasākumu izmaksas",IF('8a+c+n'!$Q23="C",'8a+c+n'!O23,0))</f>
        <v>0</v>
      </c>
      <c r="P23" s="122">
        <f>IF($C$4="citu pasākumu izmaksas",IF('8a+c+n'!$Q23="C",'8a+c+n'!P23,0))</f>
        <v>0</v>
      </c>
    </row>
    <row r="24" spans="1:16" ht="12" customHeight="1" thickBot="1" x14ac:dyDescent="0.25">
      <c r="A24" s="320" t="s">
        <v>62</v>
      </c>
      <c r="B24" s="321"/>
      <c r="C24" s="321"/>
      <c r="D24" s="321"/>
      <c r="E24" s="321"/>
      <c r="F24" s="321"/>
      <c r="G24" s="321"/>
      <c r="H24" s="321"/>
      <c r="I24" s="321"/>
      <c r="J24" s="321"/>
      <c r="K24" s="322"/>
      <c r="L24" s="135">
        <f>SUM(L14:L23)</f>
        <v>0</v>
      </c>
      <c r="M24" s="136">
        <f>SUM(M14:M23)</f>
        <v>0</v>
      </c>
      <c r="N24" s="136">
        <f>SUM(N14:N23)</f>
        <v>0</v>
      </c>
      <c r="O24" s="136">
        <f>SUM(O14:O23)</f>
        <v>0</v>
      </c>
      <c r="P24" s="137">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323" t="str">
        <f>'Kops c'!C35:H35</f>
        <v>Gundega Ābelīte 03.06.2024</v>
      </c>
      <c r="D27" s="323"/>
      <c r="E27" s="323"/>
      <c r="F27" s="323"/>
      <c r="G27" s="323"/>
      <c r="H27" s="323"/>
      <c r="I27" s="16"/>
      <c r="J27" s="16"/>
      <c r="K27" s="16"/>
      <c r="L27" s="16"/>
      <c r="M27" s="16"/>
      <c r="N27" s="16"/>
      <c r="O27" s="16"/>
      <c r="P27" s="16"/>
    </row>
    <row r="28" spans="1:16" x14ac:dyDescent="0.2">
      <c r="A28" s="16"/>
      <c r="B28" s="16"/>
      <c r="C28" s="249" t="s">
        <v>15</v>
      </c>
      <c r="D28" s="249"/>
      <c r="E28" s="249"/>
      <c r="F28" s="249"/>
      <c r="G28" s="249"/>
      <c r="H28" s="249"/>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68" t="str">
        <f>'Kops n'!A38:D38</f>
        <v>Tāme sastādīta 2024. gada 3. jūnijā</v>
      </c>
      <c r="B30" s="269"/>
      <c r="C30" s="269"/>
      <c r="D30" s="269"/>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323" t="str">
        <f>'Kops c'!C40:H40</f>
        <v>Gundega Ābelīte 03.06.2024</v>
      </c>
      <c r="D32" s="323"/>
      <c r="E32" s="323"/>
      <c r="F32" s="323"/>
      <c r="G32" s="323"/>
      <c r="H32" s="323"/>
      <c r="I32" s="16"/>
      <c r="J32" s="16"/>
      <c r="K32" s="16"/>
      <c r="L32" s="16"/>
      <c r="M32" s="16"/>
      <c r="N32" s="16"/>
      <c r="O32" s="16"/>
      <c r="P32" s="16"/>
    </row>
    <row r="33" spans="1:16" x14ac:dyDescent="0.2">
      <c r="A33" s="16"/>
      <c r="B33" s="16"/>
      <c r="C33" s="249" t="s">
        <v>15</v>
      </c>
      <c r="D33" s="249"/>
      <c r="E33" s="249"/>
      <c r="F33" s="249"/>
      <c r="G33" s="249"/>
      <c r="H33" s="249"/>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80" t="s">
        <v>16</v>
      </c>
      <c r="B35" s="43"/>
      <c r="C35" s="87" t="str">
        <f>'Kops c'!C43</f>
        <v>1-00180</v>
      </c>
      <c r="D35" s="4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3:H33"/>
    <mergeCell ref="L12:P12"/>
    <mergeCell ref="A24:K24"/>
    <mergeCell ref="C27:H27"/>
    <mergeCell ref="C28:H28"/>
    <mergeCell ref="A30:D30"/>
    <mergeCell ref="C32:H32"/>
  </mergeCells>
  <conditionalFormatting sqref="A24:K24">
    <cfRule type="containsText" dxfId="80"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79" priority="1" operator="equal">
      <formula>0</formula>
    </cfRule>
  </conditionalFormatting>
  <conditionalFormatting sqref="C2:I2 D5:L8 N9:O9 L24:P24 C27:H27 C32:H32 C35">
    <cfRule type="cellIs" dxfId="78"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C36"/>
  <sheetViews>
    <sheetView workbookViewId="0"/>
  </sheetViews>
  <sheetFormatPr defaultRowHeight="10.199999999999999" x14ac:dyDescent="0.2"/>
  <cols>
    <col min="1" max="1" width="16.88671875" style="1" customWidth="1"/>
    <col min="2" max="2" width="43.44140625" style="1" customWidth="1"/>
    <col min="3" max="3" width="22.44140625" style="1" customWidth="1"/>
    <col min="4" max="191" width="9.109375" style="1"/>
    <col min="192" max="192" width="1.44140625" style="1" customWidth="1"/>
    <col min="193" max="193" width="2.109375" style="1" customWidth="1"/>
    <col min="194" max="194" width="16.88671875" style="1" customWidth="1"/>
    <col min="195" max="195" width="43.44140625" style="1" customWidth="1"/>
    <col min="196" max="196" width="22.44140625" style="1" customWidth="1"/>
    <col min="197" max="197" width="9.109375" style="1"/>
    <col min="198" max="198" width="13.88671875" style="1" bestFit="1" customWidth="1"/>
    <col min="199" max="447" width="9.109375" style="1"/>
    <col min="448" max="448" width="1.44140625" style="1" customWidth="1"/>
    <col min="449" max="449" width="2.109375" style="1" customWidth="1"/>
    <col min="450" max="450" width="16.88671875" style="1" customWidth="1"/>
    <col min="451" max="451" width="43.44140625" style="1" customWidth="1"/>
    <col min="452" max="452" width="22.44140625" style="1" customWidth="1"/>
    <col min="453" max="453" width="9.109375" style="1"/>
    <col min="454" max="454" width="13.88671875" style="1" bestFit="1" customWidth="1"/>
    <col min="455" max="703" width="9.109375" style="1"/>
    <col min="704" max="704" width="1.44140625" style="1" customWidth="1"/>
    <col min="705" max="705" width="2.109375" style="1" customWidth="1"/>
    <col min="706" max="706" width="16.88671875" style="1" customWidth="1"/>
    <col min="707" max="707" width="43.44140625" style="1" customWidth="1"/>
    <col min="708" max="708" width="22.44140625" style="1" customWidth="1"/>
    <col min="709" max="709" width="9.109375" style="1"/>
    <col min="710" max="710" width="13.88671875" style="1" bestFit="1" customWidth="1"/>
    <col min="711" max="959" width="9.109375" style="1"/>
    <col min="960" max="960" width="1.44140625" style="1" customWidth="1"/>
    <col min="961" max="961" width="2.109375" style="1" customWidth="1"/>
    <col min="962" max="962" width="16.88671875" style="1" customWidth="1"/>
    <col min="963" max="963" width="43.44140625" style="1" customWidth="1"/>
    <col min="964" max="964" width="22.44140625" style="1" customWidth="1"/>
    <col min="965" max="965" width="9.109375" style="1"/>
    <col min="966" max="966" width="13.88671875" style="1" bestFit="1" customWidth="1"/>
    <col min="967" max="1215" width="9.109375" style="1"/>
    <col min="1216" max="1216" width="1.44140625" style="1" customWidth="1"/>
    <col min="1217" max="1217" width="2.109375" style="1" customWidth="1"/>
    <col min="1218" max="1218" width="16.88671875" style="1" customWidth="1"/>
    <col min="1219" max="1219" width="43.44140625" style="1" customWidth="1"/>
    <col min="1220" max="1220" width="22.44140625" style="1" customWidth="1"/>
    <col min="1221" max="1221" width="9.109375" style="1"/>
    <col min="1222" max="1222" width="13.88671875" style="1" bestFit="1" customWidth="1"/>
    <col min="1223" max="1471" width="9.109375" style="1"/>
    <col min="1472" max="1472" width="1.44140625" style="1" customWidth="1"/>
    <col min="1473" max="1473" width="2.109375" style="1" customWidth="1"/>
    <col min="1474" max="1474" width="16.88671875" style="1" customWidth="1"/>
    <col min="1475" max="1475" width="43.44140625" style="1" customWidth="1"/>
    <col min="1476" max="1476" width="22.44140625" style="1" customWidth="1"/>
    <col min="1477" max="1477" width="9.109375" style="1"/>
    <col min="1478" max="1478" width="13.88671875" style="1" bestFit="1" customWidth="1"/>
    <col min="1479" max="1727" width="9.109375" style="1"/>
    <col min="1728" max="1728" width="1.44140625" style="1" customWidth="1"/>
    <col min="1729" max="1729" width="2.109375" style="1" customWidth="1"/>
    <col min="1730" max="1730" width="16.88671875" style="1" customWidth="1"/>
    <col min="1731" max="1731" width="43.44140625" style="1" customWidth="1"/>
    <col min="1732" max="1732" width="22.44140625" style="1" customWidth="1"/>
    <col min="1733" max="1733" width="9.109375" style="1"/>
    <col min="1734" max="1734" width="13.88671875" style="1" bestFit="1" customWidth="1"/>
    <col min="1735" max="1983" width="9.109375" style="1"/>
    <col min="1984" max="1984" width="1.44140625" style="1" customWidth="1"/>
    <col min="1985" max="1985" width="2.109375" style="1" customWidth="1"/>
    <col min="1986" max="1986" width="16.88671875" style="1" customWidth="1"/>
    <col min="1987" max="1987" width="43.44140625" style="1" customWidth="1"/>
    <col min="1988" max="1988" width="22.44140625" style="1" customWidth="1"/>
    <col min="1989" max="1989" width="9.109375" style="1"/>
    <col min="1990" max="1990" width="13.88671875" style="1" bestFit="1" customWidth="1"/>
    <col min="1991" max="2239" width="9.109375" style="1"/>
    <col min="2240" max="2240" width="1.44140625" style="1" customWidth="1"/>
    <col min="2241" max="2241" width="2.109375" style="1" customWidth="1"/>
    <col min="2242" max="2242" width="16.88671875" style="1" customWidth="1"/>
    <col min="2243" max="2243" width="43.44140625" style="1" customWidth="1"/>
    <col min="2244" max="2244" width="22.44140625" style="1" customWidth="1"/>
    <col min="2245" max="2245" width="9.109375" style="1"/>
    <col min="2246" max="2246" width="13.88671875" style="1" bestFit="1" customWidth="1"/>
    <col min="2247" max="2495" width="9.109375" style="1"/>
    <col min="2496" max="2496" width="1.44140625" style="1" customWidth="1"/>
    <col min="2497" max="2497" width="2.109375" style="1" customWidth="1"/>
    <col min="2498" max="2498" width="16.88671875" style="1" customWidth="1"/>
    <col min="2499" max="2499" width="43.44140625" style="1" customWidth="1"/>
    <col min="2500" max="2500" width="22.44140625" style="1" customWidth="1"/>
    <col min="2501" max="2501" width="9.109375" style="1"/>
    <col min="2502" max="2502" width="13.88671875" style="1" bestFit="1" customWidth="1"/>
    <col min="2503" max="2751" width="9.109375" style="1"/>
    <col min="2752" max="2752" width="1.44140625" style="1" customWidth="1"/>
    <col min="2753" max="2753" width="2.109375" style="1" customWidth="1"/>
    <col min="2754" max="2754" width="16.88671875" style="1" customWidth="1"/>
    <col min="2755" max="2755" width="43.44140625" style="1" customWidth="1"/>
    <col min="2756" max="2756" width="22.44140625" style="1" customWidth="1"/>
    <col min="2757" max="2757" width="9.109375" style="1"/>
    <col min="2758" max="2758" width="13.88671875" style="1" bestFit="1" customWidth="1"/>
    <col min="2759" max="3007" width="9.109375" style="1"/>
    <col min="3008" max="3008" width="1.44140625" style="1" customWidth="1"/>
    <col min="3009" max="3009" width="2.109375" style="1" customWidth="1"/>
    <col min="3010" max="3010" width="16.88671875" style="1" customWidth="1"/>
    <col min="3011" max="3011" width="43.44140625" style="1" customWidth="1"/>
    <col min="3012" max="3012" width="22.44140625" style="1" customWidth="1"/>
    <col min="3013" max="3013" width="9.109375" style="1"/>
    <col min="3014" max="3014" width="13.88671875" style="1" bestFit="1" customWidth="1"/>
    <col min="3015" max="3263" width="9.109375" style="1"/>
    <col min="3264" max="3264" width="1.44140625" style="1" customWidth="1"/>
    <col min="3265" max="3265" width="2.109375" style="1" customWidth="1"/>
    <col min="3266" max="3266" width="16.88671875" style="1" customWidth="1"/>
    <col min="3267" max="3267" width="43.44140625" style="1" customWidth="1"/>
    <col min="3268" max="3268" width="22.44140625" style="1" customWidth="1"/>
    <col min="3269" max="3269" width="9.109375" style="1"/>
    <col min="3270" max="3270" width="13.88671875" style="1" bestFit="1" customWidth="1"/>
    <col min="3271" max="3519" width="9.109375" style="1"/>
    <col min="3520" max="3520" width="1.44140625" style="1" customWidth="1"/>
    <col min="3521" max="3521" width="2.109375" style="1" customWidth="1"/>
    <col min="3522" max="3522" width="16.88671875" style="1" customWidth="1"/>
    <col min="3523" max="3523" width="43.44140625" style="1" customWidth="1"/>
    <col min="3524" max="3524" width="22.44140625" style="1" customWidth="1"/>
    <col min="3525" max="3525" width="9.109375" style="1"/>
    <col min="3526" max="3526" width="13.88671875" style="1" bestFit="1" customWidth="1"/>
    <col min="3527" max="3775" width="9.109375" style="1"/>
    <col min="3776" max="3776" width="1.44140625" style="1" customWidth="1"/>
    <col min="3777" max="3777" width="2.109375" style="1" customWidth="1"/>
    <col min="3778" max="3778" width="16.88671875" style="1" customWidth="1"/>
    <col min="3779" max="3779" width="43.44140625" style="1" customWidth="1"/>
    <col min="3780" max="3780" width="22.44140625" style="1" customWidth="1"/>
    <col min="3781" max="3781" width="9.109375" style="1"/>
    <col min="3782" max="3782" width="13.88671875" style="1" bestFit="1" customWidth="1"/>
    <col min="3783" max="4031" width="9.109375" style="1"/>
    <col min="4032" max="4032" width="1.44140625" style="1" customWidth="1"/>
    <col min="4033" max="4033" width="2.109375" style="1" customWidth="1"/>
    <col min="4034" max="4034" width="16.88671875" style="1" customWidth="1"/>
    <col min="4035" max="4035" width="43.44140625" style="1" customWidth="1"/>
    <col min="4036" max="4036" width="22.44140625" style="1" customWidth="1"/>
    <col min="4037" max="4037" width="9.109375" style="1"/>
    <col min="4038" max="4038" width="13.88671875" style="1" bestFit="1" customWidth="1"/>
    <col min="4039" max="4287" width="9.109375" style="1"/>
    <col min="4288" max="4288" width="1.44140625" style="1" customWidth="1"/>
    <col min="4289" max="4289" width="2.109375" style="1" customWidth="1"/>
    <col min="4290" max="4290" width="16.88671875" style="1" customWidth="1"/>
    <col min="4291" max="4291" width="43.44140625" style="1" customWidth="1"/>
    <col min="4292" max="4292" width="22.44140625" style="1" customWidth="1"/>
    <col min="4293" max="4293" width="9.109375" style="1"/>
    <col min="4294" max="4294" width="13.88671875" style="1" bestFit="1" customWidth="1"/>
    <col min="4295" max="4543" width="9.109375" style="1"/>
    <col min="4544" max="4544" width="1.44140625" style="1" customWidth="1"/>
    <col min="4545" max="4545" width="2.109375" style="1" customWidth="1"/>
    <col min="4546" max="4546" width="16.88671875" style="1" customWidth="1"/>
    <col min="4547" max="4547" width="43.44140625" style="1" customWidth="1"/>
    <col min="4548" max="4548" width="22.44140625" style="1" customWidth="1"/>
    <col min="4549" max="4549" width="9.109375" style="1"/>
    <col min="4550" max="4550" width="13.88671875" style="1" bestFit="1" customWidth="1"/>
    <col min="4551" max="4799" width="9.109375" style="1"/>
    <col min="4800" max="4800" width="1.44140625" style="1" customWidth="1"/>
    <col min="4801" max="4801" width="2.109375" style="1" customWidth="1"/>
    <col min="4802" max="4802" width="16.88671875" style="1" customWidth="1"/>
    <col min="4803" max="4803" width="43.44140625" style="1" customWidth="1"/>
    <col min="4804" max="4804" width="22.44140625" style="1" customWidth="1"/>
    <col min="4805" max="4805" width="9.109375" style="1"/>
    <col min="4806" max="4806" width="13.88671875" style="1" bestFit="1" customWidth="1"/>
    <col min="4807" max="5055" width="9.109375" style="1"/>
    <col min="5056" max="5056" width="1.44140625" style="1" customWidth="1"/>
    <col min="5057" max="5057" width="2.109375" style="1" customWidth="1"/>
    <col min="5058" max="5058" width="16.88671875" style="1" customWidth="1"/>
    <col min="5059" max="5059" width="43.44140625" style="1" customWidth="1"/>
    <col min="5060" max="5060" width="22.44140625" style="1" customWidth="1"/>
    <col min="5061" max="5061" width="9.109375" style="1"/>
    <col min="5062" max="5062" width="13.88671875" style="1" bestFit="1" customWidth="1"/>
    <col min="5063" max="5311" width="9.109375" style="1"/>
    <col min="5312" max="5312" width="1.44140625" style="1" customWidth="1"/>
    <col min="5313" max="5313" width="2.109375" style="1" customWidth="1"/>
    <col min="5314" max="5314" width="16.88671875" style="1" customWidth="1"/>
    <col min="5315" max="5315" width="43.44140625" style="1" customWidth="1"/>
    <col min="5316" max="5316" width="22.44140625" style="1" customWidth="1"/>
    <col min="5317" max="5317" width="9.109375" style="1"/>
    <col min="5318" max="5318" width="13.88671875" style="1" bestFit="1" customWidth="1"/>
    <col min="5319" max="5567" width="9.109375" style="1"/>
    <col min="5568" max="5568" width="1.44140625" style="1" customWidth="1"/>
    <col min="5569" max="5569" width="2.109375" style="1" customWidth="1"/>
    <col min="5570" max="5570" width="16.88671875" style="1" customWidth="1"/>
    <col min="5571" max="5571" width="43.44140625" style="1" customWidth="1"/>
    <col min="5572" max="5572" width="22.44140625" style="1" customWidth="1"/>
    <col min="5573" max="5573" width="9.109375" style="1"/>
    <col min="5574" max="5574" width="13.88671875" style="1" bestFit="1" customWidth="1"/>
    <col min="5575" max="5823" width="9.109375" style="1"/>
    <col min="5824" max="5824" width="1.44140625" style="1" customWidth="1"/>
    <col min="5825" max="5825" width="2.109375" style="1" customWidth="1"/>
    <col min="5826" max="5826" width="16.88671875" style="1" customWidth="1"/>
    <col min="5827" max="5827" width="43.44140625" style="1" customWidth="1"/>
    <col min="5828" max="5828" width="22.44140625" style="1" customWidth="1"/>
    <col min="5829" max="5829" width="9.109375" style="1"/>
    <col min="5830" max="5830" width="13.88671875" style="1" bestFit="1" customWidth="1"/>
    <col min="5831" max="6079" width="9.109375" style="1"/>
    <col min="6080" max="6080" width="1.44140625" style="1" customWidth="1"/>
    <col min="6081" max="6081" width="2.109375" style="1" customWidth="1"/>
    <col min="6082" max="6082" width="16.88671875" style="1" customWidth="1"/>
    <col min="6083" max="6083" width="43.44140625" style="1" customWidth="1"/>
    <col min="6084" max="6084" width="22.44140625" style="1" customWidth="1"/>
    <col min="6085" max="6085" width="9.109375" style="1"/>
    <col min="6086" max="6086" width="13.88671875" style="1" bestFit="1" customWidth="1"/>
    <col min="6087" max="6335" width="9.109375" style="1"/>
    <col min="6336" max="6336" width="1.44140625" style="1" customWidth="1"/>
    <col min="6337" max="6337" width="2.109375" style="1" customWidth="1"/>
    <col min="6338" max="6338" width="16.88671875" style="1" customWidth="1"/>
    <col min="6339" max="6339" width="43.44140625" style="1" customWidth="1"/>
    <col min="6340" max="6340" width="22.44140625" style="1" customWidth="1"/>
    <col min="6341" max="6341" width="9.109375" style="1"/>
    <col min="6342" max="6342" width="13.88671875" style="1" bestFit="1" customWidth="1"/>
    <col min="6343" max="6591" width="9.109375" style="1"/>
    <col min="6592" max="6592" width="1.44140625" style="1" customWidth="1"/>
    <col min="6593" max="6593" width="2.109375" style="1" customWidth="1"/>
    <col min="6594" max="6594" width="16.88671875" style="1" customWidth="1"/>
    <col min="6595" max="6595" width="43.44140625" style="1" customWidth="1"/>
    <col min="6596" max="6596" width="22.44140625" style="1" customWidth="1"/>
    <col min="6597" max="6597" width="9.109375" style="1"/>
    <col min="6598" max="6598" width="13.88671875" style="1" bestFit="1" customWidth="1"/>
    <col min="6599" max="6847" width="9.109375" style="1"/>
    <col min="6848" max="6848" width="1.44140625" style="1" customWidth="1"/>
    <col min="6849" max="6849" width="2.109375" style="1" customWidth="1"/>
    <col min="6850" max="6850" width="16.88671875" style="1" customWidth="1"/>
    <col min="6851" max="6851" width="43.44140625" style="1" customWidth="1"/>
    <col min="6852" max="6852" width="22.44140625" style="1" customWidth="1"/>
    <col min="6853" max="6853" width="9.109375" style="1"/>
    <col min="6854" max="6854" width="13.88671875" style="1" bestFit="1" customWidth="1"/>
    <col min="6855" max="7103" width="9.109375" style="1"/>
    <col min="7104" max="7104" width="1.44140625" style="1" customWidth="1"/>
    <col min="7105" max="7105" width="2.109375" style="1" customWidth="1"/>
    <col min="7106" max="7106" width="16.88671875" style="1" customWidth="1"/>
    <col min="7107" max="7107" width="43.44140625" style="1" customWidth="1"/>
    <col min="7108" max="7108" width="22.44140625" style="1" customWidth="1"/>
    <col min="7109" max="7109" width="9.109375" style="1"/>
    <col min="7110" max="7110" width="13.88671875" style="1" bestFit="1" customWidth="1"/>
    <col min="7111" max="7359" width="9.109375" style="1"/>
    <col min="7360" max="7360" width="1.44140625" style="1" customWidth="1"/>
    <col min="7361" max="7361" width="2.109375" style="1" customWidth="1"/>
    <col min="7362" max="7362" width="16.88671875" style="1" customWidth="1"/>
    <col min="7363" max="7363" width="43.44140625" style="1" customWidth="1"/>
    <col min="7364" max="7364" width="22.44140625" style="1" customWidth="1"/>
    <col min="7365" max="7365" width="9.109375" style="1"/>
    <col min="7366" max="7366" width="13.88671875" style="1" bestFit="1" customWidth="1"/>
    <col min="7367" max="7615" width="9.109375" style="1"/>
    <col min="7616" max="7616" width="1.44140625" style="1" customWidth="1"/>
    <col min="7617" max="7617" width="2.109375" style="1" customWidth="1"/>
    <col min="7618" max="7618" width="16.88671875" style="1" customWidth="1"/>
    <col min="7619" max="7619" width="43.44140625" style="1" customWidth="1"/>
    <col min="7620" max="7620" width="22.44140625" style="1" customWidth="1"/>
    <col min="7621" max="7621" width="9.109375" style="1"/>
    <col min="7622" max="7622" width="13.88671875" style="1" bestFit="1" customWidth="1"/>
    <col min="7623" max="7871" width="9.109375" style="1"/>
    <col min="7872" max="7872" width="1.44140625" style="1" customWidth="1"/>
    <col min="7873" max="7873" width="2.109375" style="1" customWidth="1"/>
    <col min="7874" max="7874" width="16.88671875" style="1" customWidth="1"/>
    <col min="7875" max="7875" width="43.44140625" style="1" customWidth="1"/>
    <col min="7876" max="7876" width="22.44140625" style="1" customWidth="1"/>
    <col min="7877" max="7877" width="9.109375" style="1"/>
    <col min="7878" max="7878" width="13.88671875" style="1" bestFit="1" customWidth="1"/>
    <col min="7879" max="8127" width="9.109375" style="1"/>
    <col min="8128" max="8128" width="1.44140625" style="1" customWidth="1"/>
    <col min="8129" max="8129" width="2.109375" style="1" customWidth="1"/>
    <col min="8130" max="8130" width="16.88671875" style="1" customWidth="1"/>
    <col min="8131" max="8131" width="43.44140625" style="1" customWidth="1"/>
    <col min="8132" max="8132" width="22.44140625" style="1" customWidth="1"/>
    <col min="8133" max="8133" width="9.109375" style="1"/>
    <col min="8134" max="8134" width="13.88671875" style="1" bestFit="1" customWidth="1"/>
    <col min="8135" max="8383" width="9.109375" style="1"/>
    <col min="8384" max="8384" width="1.44140625" style="1" customWidth="1"/>
    <col min="8385" max="8385" width="2.109375" style="1" customWidth="1"/>
    <col min="8386" max="8386" width="16.88671875" style="1" customWidth="1"/>
    <col min="8387" max="8387" width="43.44140625" style="1" customWidth="1"/>
    <col min="8388" max="8388" width="22.44140625" style="1" customWidth="1"/>
    <col min="8389" max="8389" width="9.109375" style="1"/>
    <col min="8390" max="8390" width="13.88671875" style="1" bestFit="1" customWidth="1"/>
    <col min="8391" max="8639" width="9.109375" style="1"/>
    <col min="8640" max="8640" width="1.44140625" style="1" customWidth="1"/>
    <col min="8641" max="8641" width="2.109375" style="1" customWidth="1"/>
    <col min="8642" max="8642" width="16.88671875" style="1" customWidth="1"/>
    <col min="8643" max="8643" width="43.44140625" style="1" customWidth="1"/>
    <col min="8644" max="8644" width="22.44140625" style="1" customWidth="1"/>
    <col min="8645" max="8645" width="9.109375" style="1"/>
    <col min="8646" max="8646" width="13.88671875" style="1" bestFit="1" customWidth="1"/>
    <col min="8647" max="8895" width="9.109375" style="1"/>
    <col min="8896" max="8896" width="1.44140625" style="1" customWidth="1"/>
    <col min="8897" max="8897" width="2.109375" style="1" customWidth="1"/>
    <col min="8898" max="8898" width="16.88671875" style="1" customWidth="1"/>
    <col min="8899" max="8899" width="43.44140625" style="1" customWidth="1"/>
    <col min="8900" max="8900" width="22.44140625" style="1" customWidth="1"/>
    <col min="8901" max="8901" width="9.109375" style="1"/>
    <col min="8902" max="8902" width="13.88671875" style="1" bestFit="1" customWidth="1"/>
    <col min="8903" max="9151" width="9.109375" style="1"/>
    <col min="9152" max="9152" width="1.44140625" style="1" customWidth="1"/>
    <col min="9153" max="9153" width="2.109375" style="1" customWidth="1"/>
    <col min="9154" max="9154" width="16.88671875" style="1" customWidth="1"/>
    <col min="9155" max="9155" width="43.44140625" style="1" customWidth="1"/>
    <col min="9156" max="9156" width="22.44140625" style="1" customWidth="1"/>
    <col min="9157" max="9157" width="9.109375" style="1"/>
    <col min="9158" max="9158" width="13.88671875" style="1" bestFit="1" customWidth="1"/>
    <col min="9159" max="9407" width="9.109375" style="1"/>
    <col min="9408" max="9408" width="1.44140625" style="1" customWidth="1"/>
    <col min="9409" max="9409" width="2.109375" style="1" customWidth="1"/>
    <col min="9410" max="9410" width="16.88671875" style="1" customWidth="1"/>
    <col min="9411" max="9411" width="43.44140625" style="1" customWidth="1"/>
    <col min="9412" max="9412" width="22.44140625" style="1" customWidth="1"/>
    <col min="9413" max="9413" width="9.109375" style="1"/>
    <col min="9414" max="9414" width="13.88671875" style="1" bestFit="1" customWidth="1"/>
    <col min="9415" max="9663" width="9.109375" style="1"/>
    <col min="9664" max="9664" width="1.44140625" style="1" customWidth="1"/>
    <col min="9665" max="9665" width="2.109375" style="1" customWidth="1"/>
    <col min="9666" max="9666" width="16.88671875" style="1" customWidth="1"/>
    <col min="9667" max="9667" width="43.44140625" style="1" customWidth="1"/>
    <col min="9668" max="9668" width="22.44140625" style="1" customWidth="1"/>
    <col min="9669" max="9669" width="9.109375" style="1"/>
    <col min="9670" max="9670" width="13.88671875" style="1" bestFit="1" customWidth="1"/>
    <col min="9671" max="9919" width="9.109375" style="1"/>
    <col min="9920" max="9920" width="1.44140625" style="1" customWidth="1"/>
    <col min="9921" max="9921" width="2.109375" style="1" customWidth="1"/>
    <col min="9922" max="9922" width="16.88671875" style="1" customWidth="1"/>
    <col min="9923" max="9923" width="43.44140625" style="1" customWidth="1"/>
    <col min="9924" max="9924" width="22.44140625" style="1" customWidth="1"/>
    <col min="9925" max="9925" width="9.109375" style="1"/>
    <col min="9926" max="9926" width="13.88671875" style="1" bestFit="1" customWidth="1"/>
    <col min="9927" max="10175" width="9.109375" style="1"/>
    <col min="10176" max="10176" width="1.44140625" style="1" customWidth="1"/>
    <col min="10177" max="10177" width="2.109375" style="1" customWidth="1"/>
    <col min="10178" max="10178" width="16.88671875" style="1" customWidth="1"/>
    <col min="10179" max="10179" width="43.44140625" style="1" customWidth="1"/>
    <col min="10180" max="10180" width="22.44140625" style="1" customWidth="1"/>
    <col min="10181" max="10181" width="9.109375" style="1"/>
    <col min="10182" max="10182" width="13.88671875" style="1" bestFit="1" customWidth="1"/>
    <col min="10183" max="10431" width="9.109375" style="1"/>
    <col min="10432" max="10432" width="1.44140625" style="1" customWidth="1"/>
    <col min="10433" max="10433" width="2.109375" style="1" customWidth="1"/>
    <col min="10434" max="10434" width="16.88671875" style="1" customWidth="1"/>
    <col min="10435" max="10435" width="43.44140625" style="1" customWidth="1"/>
    <col min="10436" max="10436" width="22.44140625" style="1" customWidth="1"/>
    <col min="10437" max="10437" width="9.109375" style="1"/>
    <col min="10438" max="10438" width="13.88671875" style="1" bestFit="1" customWidth="1"/>
    <col min="10439" max="10687" width="9.109375" style="1"/>
    <col min="10688" max="10688" width="1.44140625" style="1" customWidth="1"/>
    <col min="10689" max="10689" width="2.109375" style="1" customWidth="1"/>
    <col min="10690" max="10690" width="16.88671875" style="1" customWidth="1"/>
    <col min="10691" max="10691" width="43.44140625" style="1" customWidth="1"/>
    <col min="10692" max="10692" width="22.44140625" style="1" customWidth="1"/>
    <col min="10693" max="10693" width="9.109375" style="1"/>
    <col min="10694" max="10694" width="13.88671875" style="1" bestFit="1" customWidth="1"/>
    <col min="10695" max="10943" width="9.109375" style="1"/>
    <col min="10944" max="10944" width="1.44140625" style="1" customWidth="1"/>
    <col min="10945" max="10945" width="2.109375" style="1" customWidth="1"/>
    <col min="10946" max="10946" width="16.88671875" style="1" customWidth="1"/>
    <col min="10947" max="10947" width="43.44140625" style="1" customWidth="1"/>
    <col min="10948" max="10948" width="22.44140625" style="1" customWidth="1"/>
    <col min="10949" max="10949" width="9.109375" style="1"/>
    <col min="10950" max="10950" width="13.88671875" style="1" bestFit="1" customWidth="1"/>
    <col min="10951" max="11199" width="9.109375" style="1"/>
    <col min="11200" max="11200" width="1.44140625" style="1" customWidth="1"/>
    <col min="11201" max="11201" width="2.109375" style="1" customWidth="1"/>
    <col min="11202" max="11202" width="16.88671875" style="1" customWidth="1"/>
    <col min="11203" max="11203" width="43.44140625" style="1" customWidth="1"/>
    <col min="11204" max="11204" width="22.44140625" style="1" customWidth="1"/>
    <col min="11205" max="11205" width="9.109375" style="1"/>
    <col min="11206" max="11206" width="13.88671875" style="1" bestFit="1" customWidth="1"/>
    <col min="11207" max="11455" width="9.109375" style="1"/>
    <col min="11456" max="11456" width="1.44140625" style="1" customWidth="1"/>
    <col min="11457" max="11457" width="2.109375" style="1" customWidth="1"/>
    <col min="11458" max="11458" width="16.88671875" style="1" customWidth="1"/>
    <col min="11459" max="11459" width="43.44140625" style="1" customWidth="1"/>
    <col min="11460" max="11460" width="22.44140625" style="1" customWidth="1"/>
    <col min="11461" max="11461" width="9.109375" style="1"/>
    <col min="11462" max="11462" width="13.88671875" style="1" bestFit="1" customWidth="1"/>
    <col min="11463" max="11711" width="9.109375" style="1"/>
    <col min="11712" max="11712" width="1.44140625" style="1" customWidth="1"/>
    <col min="11713" max="11713" width="2.109375" style="1" customWidth="1"/>
    <col min="11714" max="11714" width="16.88671875" style="1" customWidth="1"/>
    <col min="11715" max="11715" width="43.44140625" style="1" customWidth="1"/>
    <col min="11716" max="11716" width="22.44140625" style="1" customWidth="1"/>
    <col min="11717" max="11717" width="9.109375" style="1"/>
    <col min="11718" max="11718" width="13.88671875" style="1" bestFit="1" customWidth="1"/>
    <col min="11719" max="11967" width="9.109375" style="1"/>
    <col min="11968" max="11968" width="1.44140625" style="1" customWidth="1"/>
    <col min="11969" max="11969" width="2.109375" style="1" customWidth="1"/>
    <col min="11970" max="11970" width="16.88671875" style="1" customWidth="1"/>
    <col min="11971" max="11971" width="43.44140625" style="1" customWidth="1"/>
    <col min="11972" max="11972" width="22.44140625" style="1" customWidth="1"/>
    <col min="11973" max="11973" width="9.109375" style="1"/>
    <col min="11974" max="11974" width="13.88671875" style="1" bestFit="1" customWidth="1"/>
    <col min="11975" max="12223" width="9.109375" style="1"/>
    <col min="12224" max="12224" width="1.44140625" style="1" customWidth="1"/>
    <col min="12225" max="12225" width="2.109375" style="1" customWidth="1"/>
    <col min="12226" max="12226" width="16.88671875" style="1" customWidth="1"/>
    <col min="12227" max="12227" width="43.44140625" style="1" customWidth="1"/>
    <col min="12228" max="12228" width="22.44140625" style="1" customWidth="1"/>
    <col min="12229" max="12229" width="9.109375" style="1"/>
    <col min="12230" max="12230" width="13.88671875" style="1" bestFit="1" customWidth="1"/>
    <col min="12231" max="12479" width="9.109375" style="1"/>
    <col min="12480" max="12480" width="1.44140625" style="1" customWidth="1"/>
    <col min="12481" max="12481" width="2.109375" style="1" customWidth="1"/>
    <col min="12482" max="12482" width="16.88671875" style="1" customWidth="1"/>
    <col min="12483" max="12483" width="43.44140625" style="1" customWidth="1"/>
    <col min="12484" max="12484" width="22.44140625" style="1" customWidth="1"/>
    <col min="12485" max="12485" width="9.109375" style="1"/>
    <col min="12486" max="12486" width="13.88671875" style="1" bestFit="1" customWidth="1"/>
    <col min="12487" max="12735" width="9.109375" style="1"/>
    <col min="12736" max="12736" width="1.44140625" style="1" customWidth="1"/>
    <col min="12737" max="12737" width="2.109375" style="1" customWidth="1"/>
    <col min="12738" max="12738" width="16.88671875" style="1" customWidth="1"/>
    <col min="12739" max="12739" width="43.44140625" style="1" customWidth="1"/>
    <col min="12740" max="12740" width="22.44140625" style="1" customWidth="1"/>
    <col min="12741" max="12741" width="9.109375" style="1"/>
    <col min="12742" max="12742" width="13.88671875" style="1" bestFit="1" customWidth="1"/>
    <col min="12743" max="12991" width="9.109375" style="1"/>
    <col min="12992" max="12992" width="1.44140625" style="1" customWidth="1"/>
    <col min="12993" max="12993" width="2.109375" style="1" customWidth="1"/>
    <col min="12994" max="12994" width="16.88671875" style="1" customWidth="1"/>
    <col min="12995" max="12995" width="43.44140625" style="1" customWidth="1"/>
    <col min="12996" max="12996" width="22.44140625" style="1" customWidth="1"/>
    <col min="12997" max="12997" width="9.109375" style="1"/>
    <col min="12998" max="12998" width="13.88671875" style="1" bestFit="1" customWidth="1"/>
    <col min="12999" max="13247" width="9.109375" style="1"/>
    <col min="13248" max="13248" width="1.44140625" style="1" customWidth="1"/>
    <col min="13249" max="13249" width="2.109375" style="1" customWidth="1"/>
    <col min="13250" max="13250" width="16.88671875" style="1" customWidth="1"/>
    <col min="13251" max="13251" width="43.44140625" style="1" customWidth="1"/>
    <col min="13252" max="13252" width="22.44140625" style="1" customWidth="1"/>
    <col min="13253" max="13253" width="9.109375" style="1"/>
    <col min="13254" max="13254" width="13.88671875" style="1" bestFit="1" customWidth="1"/>
    <col min="13255" max="13503" width="9.109375" style="1"/>
    <col min="13504" max="13504" width="1.44140625" style="1" customWidth="1"/>
    <col min="13505" max="13505" width="2.109375" style="1" customWidth="1"/>
    <col min="13506" max="13506" width="16.88671875" style="1" customWidth="1"/>
    <col min="13507" max="13507" width="43.44140625" style="1" customWidth="1"/>
    <col min="13508" max="13508" width="22.44140625" style="1" customWidth="1"/>
    <col min="13509" max="13509" width="9.109375" style="1"/>
    <col min="13510" max="13510" width="13.88671875" style="1" bestFit="1" customWidth="1"/>
    <col min="13511" max="13759" width="9.109375" style="1"/>
    <col min="13760" max="13760" width="1.44140625" style="1" customWidth="1"/>
    <col min="13761" max="13761" width="2.109375" style="1" customWidth="1"/>
    <col min="13762" max="13762" width="16.88671875" style="1" customWidth="1"/>
    <col min="13763" max="13763" width="43.44140625" style="1" customWidth="1"/>
    <col min="13764" max="13764" width="22.44140625" style="1" customWidth="1"/>
    <col min="13765" max="13765" width="9.109375" style="1"/>
    <col min="13766" max="13766" width="13.88671875" style="1" bestFit="1" customWidth="1"/>
    <col min="13767" max="14015" width="9.109375" style="1"/>
    <col min="14016" max="14016" width="1.44140625" style="1" customWidth="1"/>
    <col min="14017" max="14017" width="2.109375" style="1" customWidth="1"/>
    <col min="14018" max="14018" width="16.88671875" style="1" customWidth="1"/>
    <col min="14019" max="14019" width="43.44140625" style="1" customWidth="1"/>
    <col min="14020" max="14020" width="22.44140625" style="1" customWidth="1"/>
    <col min="14021" max="14021" width="9.109375" style="1"/>
    <col min="14022" max="14022" width="13.88671875" style="1" bestFit="1" customWidth="1"/>
    <col min="14023" max="14271" width="9.109375" style="1"/>
    <col min="14272" max="14272" width="1.44140625" style="1" customWidth="1"/>
    <col min="14273" max="14273" width="2.109375" style="1" customWidth="1"/>
    <col min="14274" max="14274" width="16.88671875" style="1" customWidth="1"/>
    <col min="14275" max="14275" width="43.44140625" style="1" customWidth="1"/>
    <col min="14276" max="14276" width="22.44140625" style="1" customWidth="1"/>
    <col min="14277" max="14277" width="9.109375" style="1"/>
    <col min="14278" max="14278" width="13.88671875" style="1" bestFit="1" customWidth="1"/>
    <col min="14279" max="14527" width="9.109375" style="1"/>
    <col min="14528" max="14528" width="1.44140625" style="1" customWidth="1"/>
    <col min="14529" max="14529" width="2.109375" style="1" customWidth="1"/>
    <col min="14530" max="14530" width="16.88671875" style="1" customWidth="1"/>
    <col min="14531" max="14531" width="43.44140625" style="1" customWidth="1"/>
    <col min="14532" max="14532" width="22.44140625" style="1" customWidth="1"/>
    <col min="14533" max="14533" width="9.109375" style="1"/>
    <col min="14534" max="14534" width="13.88671875" style="1" bestFit="1" customWidth="1"/>
    <col min="14535" max="14783" width="9.109375" style="1"/>
    <col min="14784" max="14784" width="1.44140625" style="1" customWidth="1"/>
    <col min="14785" max="14785" width="2.109375" style="1" customWidth="1"/>
    <col min="14786" max="14786" width="16.88671875" style="1" customWidth="1"/>
    <col min="14787" max="14787" width="43.44140625" style="1" customWidth="1"/>
    <col min="14788" max="14788" width="22.44140625" style="1" customWidth="1"/>
    <col min="14789" max="14789" width="9.109375" style="1"/>
    <col min="14790" max="14790" width="13.88671875" style="1" bestFit="1" customWidth="1"/>
    <col min="14791" max="15039" width="9.109375" style="1"/>
    <col min="15040" max="15040" width="1.44140625" style="1" customWidth="1"/>
    <col min="15041" max="15041" width="2.109375" style="1" customWidth="1"/>
    <col min="15042" max="15042" width="16.88671875" style="1" customWidth="1"/>
    <col min="15043" max="15043" width="43.44140625" style="1" customWidth="1"/>
    <col min="15044" max="15044" width="22.44140625" style="1" customWidth="1"/>
    <col min="15045" max="15045" width="9.109375" style="1"/>
    <col min="15046" max="15046" width="13.88671875" style="1" bestFit="1" customWidth="1"/>
    <col min="15047" max="15295" width="9.109375" style="1"/>
    <col min="15296" max="15296" width="1.44140625" style="1" customWidth="1"/>
    <col min="15297" max="15297" width="2.109375" style="1" customWidth="1"/>
    <col min="15298" max="15298" width="16.88671875" style="1" customWidth="1"/>
    <col min="15299" max="15299" width="43.44140625" style="1" customWidth="1"/>
    <col min="15300" max="15300" width="22.44140625" style="1" customWidth="1"/>
    <col min="15301" max="15301" width="9.109375" style="1"/>
    <col min="15302" max="15302" width="13.88671875" style="1" bestFit="1" customWidth="1"/>
    <col min="15303" max="15551" width="9.109375" style="1"/>
    <col min="15552" max="15552" width="1.44140625" style="1" customWidth="1"/>
    <col min="15553" max="15553" width="2.109375" style="1" customWidth="1"/>
    <col min="15554" max="15554" width="16.88671875" style="1" customWidth="1"/>
    <col min="15555" max="15555" width="43.44140625" style="1" customWidth="1"/>
    <col min="15556" max="15556" width="22.44140625" style="1" customWidth="1"/>
    <col min="15557" max="15557" width="9.109375" style="1"/>
    <col min="15558" max="15558" width="13.88671875" style="1" bestFit="1" customWidth="1"/>
    <col min="15559" max="15807" width="9.109375" style="1"/>
    <col min="15808" max="15808" width="1.44140625" style="1" customWidth="1"/>
    <col min="15809" max="15809" width="2.109375" style="1" customWidth="1"/>
    <col min="15810" max="15810" width="16.88671875" style="1" customWidth="1"/>
    <col min="15811" max="15811" width="43.44140625" style="1" customWidth="1"/>
    <col min="15812" max="15812" width="22.44140625" style="1" customWidth="1"/>
    <col min="15813" max="15813" width="9.109375" style="1"/>
    <col min="15814" max="15814" width="13.88671875" style="1" bestFit="1" customWidth="1"/>
    <col min="15815" max="16063" width="9.109375" style="1"/>
    <col min="16064" max="16064" width="1.44140625" style="1" customWidth="1"/>
    <col min="16065" max="16065" width="2.109375" style="1" customWidth="1"/>
    <col min="16066" max="16066" width="16.88671875" style="1" customWidth="1"/>
    <col min="16067" max="16067" width="43.44140625" style="1" customWidth="1"/>
    <col min="16068" max="16068" width="22.44140625" style="1" customWidth="1"/>
    <col min="16069" max="16069" width="9.109375" style="1"/>
    <col min="16070" max="16070" width="13.88671875" style="1" bestFit="1" customWidth="1"/>
    <col min="16071" max="16384" width="9.109375" style="1"/>
  </cols>
  <sheetData>
    <row r="2" spans="1:3" x14ac:dyDescent="0.2">
      <c r="C2" s="2" t="s">
        <v>0</v>
      </c>
    </row>
    <row r="3" spans="1:3" x14ac:dyDescent="0.2">
      <c r="A3" s="2"/>
      <c r="B3" s="3"/>
      <c r="C3" s="3"/>
    </row>
    <row r="4" spans="1:3" x14ac:dyDescent="0.2">
      <c r="B4" s="250" t="s">
        <v>1</v>
      </c>
      <c r="C4" s="250"/>
    </row>
    <row r="5" spans="1:3" x14ac:dyDescent="0.2">
      <c r="A5" s="2"/>
      <c r="B5" s="2"/>
      <c r="C5" s="2"/>
    </row>
    <row r="6" spans="1:3" x14ac:dyDescent="0.2">
      <c r="C6" s="4" t="s">
        <v>2</v>
      </c>
    </row>
    <row r="8" spans="1:3" x14ac:dyDescent="0.2">
      <c r="B8" s="251" t="s">
        <v>3</v>
      </c>
      <c r="C8" s="251"/>
    </row>
    <row r="11" spans="1:3" x14ac:dyDescent="0.2">
      <c r="B11" s="2" t="s">
        <v>4</v>
      </c>
    </row>
    <row r="12" spans="1:3" x14ac:dyDescent="0.2">
      <c r="B12" s="57" t="s">
        <v>19</v>
      </c>
    </row>
    <row r="13" spans="1:3" x14ac:dyDescent="0.2">
      <c r="A13" s="4" t="s">
        <v>5</v>
      </c>
      <c r="B13" s="262" t="str">
        <f>'Kopt a '!B13:C13</f>
        <v>Daudzdzīvokļu dzīvojamā ēka</v>
      </c>
      <c r="C13" s="262"/>
    </row>
    <row r="14" spans="1:3" x14ac:dyDescent="0.2">
      <c r="A14" s="4" t="s">
        <v>6</v>
      </c>
      <c r="B14" s="263" t="str">
        <f>'Kopt a '!B14:C14</f>
        <v>Daudzdzīvokļu dzīvojamās ēkas energoefektivitātes paaugstināšana</v>
      </c>
      <c r="C14" s="263"/>
    </row>
    <row r="15" spans="1:3" x14ac:dyDescent="0.2">
      <c r="A15" s="4" t="s">
        <v>7</v>
      </c>
      <c r="B15" s="263" t="str">
        <f>'Kopt a '!B15:C15</f>
        <v>Meža iela 10, Tukums, Tukuma novads, LV-3101</v>
      </c>
      <c r="C15" s="263"/>
    </row>
    <row r="16" spans="1:3" x14ac:dyDescent="0.2">
      <c r="A16" s="4" t="s">
        <v>8</v>
      </c>
      <c r="B16" s="264" t="str">
        <f>'Kopt a '!B16:C16</f>
        <v>02.08.2023/M-10</v>
      </c>
      <c r="C16" s="264"/>
    </row>
    <row r="17" spans="1:3" ht="10.8" thickBot="1" x14ac:dyDescent="0.25"/>
    <row r="18" spans="1:3" x14ac:dyDescent="0.2">
      <c r="A18" s="5" t="s">
        <v>9</v>
      </c>
      <c r="B18" s="6" t="s">
        <v>10</v>
      </c>
      <c r="C18" s="7" t="s">
        <v>11</v>
      </c>
    </row>
    <row r="19" spans="1:3" x14ac:dyDescent="0.2">
      <c r="A19" s="53">
        <f>'Kopt a+c+n'!A19</f>
        <v>1</v>
      </c>
      <c r="B19" s="79" t="str">
        <f>'Kopt a+c+n'!B19</f>
        <v>Kopsavilkums</v>
      </c>
      <c r="C19" s="107">
        <f>'Kops n'!E30</f>
        <v>0</v>
      </c>
    </row>
    <row r="20" spans="1:3" x14ac:dyDescent="0.2">
      <c r="A20" s="10"/>
      <c r="B20" s="11"/>
      <c r="C20" s="107"/>
    </row>
    <row r="21" spans="1:3" x14ac:dyDescent="0.2">
      <c r="A21" s="8"/>
      <c r="B21" s="9"/>
      <c r="C21" s="107"/>
    </row>
    <row r="22" spans="1:3" x14ac:dyDescent="0.2">
      <c r="A22" s="8"/>
      <c r="B22" s="9"/>
      <c r="C22" s="107"/>
    </row>
    <row r="23" spans="1:3" x14ac:dyDescent="0.2">
      <c r="A23" s="8"/>
      <c r="B23" s="9"/>
      <c r="C23" s="107"/>
    </row>
    <row r="24" spans="1:3" x14ac:dyDescent="0.2">
      <c r="A24" s="8"/>
      <c r="B24" s="9"/>
      <c r="C24" s="107"/>
    </row>
    <row r="25" spans="1:3" ht="10.8" thickBot="1" x14ac:dyDescent="0.25">
      <c r="A25" s="44"/>
      <c r="B25" s="45"/>
      <c r="C25" s="108"/>
    </row>
    <row r="26" spans="1:3" ht="10.8" thickBot="1" x14ac:dyDescent="0.25">
      <c r="A26" s="12"/>
      <c r="B26" s="13" t="s">
        <v>12</v>
      </c>
      <c r="C26" s="109">
        <f>SUM(C19:C25)</f>
        <v>0</v>
      </c>
    </row>
    <row r="27" spans="1:3" ht="10.8" thickBot="1" x14ac:dyDescent="0.25">
      <c r="B27" s="14"/>
      <c r="C27" s="15"/>
    </row>
    <row r="28" spans="1:3" ht="10.8" thickBot="1" x14ac:dyDescent="0.25">
      <c r="A28" s="252" t="s">
        <v>13</v>
      </c>
      <c r="B28" s="253"/>
      <c r="C28" s="110">
        <f>ROUND(C26*21%,2)</f>
        <v>0</v>
      </c>
    </row>
    <row r="31" spans="1:3" x14ac:dyDescent="0.2">
      <c r="A31" s="1" t="s">
        <v>14</v>
      </c>
      <c r="B31" s="258" t="str">
        <f>'Kopt a+c+n'!B31:C31</f>
        <v>Gundega Ābelīte 03.06.2024</v>
      </c>
      <c r="C31" s="258"/>
    </row>
    <row r="32" spans="1:3" x14ac:dyDescent="0.2">
      <c r="B32" s="249" t="s">
        <v>15</v>
      </c>
      <c r="C32" s="249"/>
    </row>
    <row r="34" spans="1:3" x14ac:dyDescent="0.2">
      <c r="A34" s="1" t="s">
        <v>16</v>
      </c>
      <c r="B34" s="76" t="str">
        <f>'Kopt a+c+n'!B34</f>
        <v>Nr.1-00180</v>
      </c>
      <c r="C34" s="16"/>
    </row>
    <row r="35" spans="1:3" x14ac:dyDescent="0.2">
      <c r="A35" s="16"/>
      <c r="B35" s="16"/>
      <c r="C35" s="16"/>
    </row>
    <row r="36" spans="1:3" x14ac:dyDescent="0.2">
      <c r="A36" s="1" t="str">
        <f>'Kopt a+c+n'!A36</f>
        <v>Tāme sastādīta 2024. gada 3. jūnijā</v>
      </c>
    </row>
  </sheetData>
  <mergeCells count="9">
    <mergeCell ref="B4:C4"/>
    <mergeCell ref="B8:C8"/>
    <mergeCell ref="A28:B28"/>
    <mergeCell ref="B31:C31"/>
    <mergeCell ref="B32:C32"/>
    <mergeCell ref="B13:C13"/>
    <mergeCell ref="B14:C14"/>
    <mergeCell ref="B15:C15"/>
    <mergeCell ref="B16:C16"/>
  </mergeCells>
  <conditionalFormatting sqref="A36">
    <cfRule type="cellIs" dxfId="356" priority="6" operator="equal">
      <formula>"Tāme sastādīta 20__. gada __. _________"</formula>
    </cfRule>
  </conditionalFormatting>
  <conditionalFormatting sqref="B13:B16 A19:C19 C26 C28 B31:C31 B34">
    <cfRule type="cellIs" dxfId="355" priority="2" operator="equal">
      <formula>68757.18</formula>
    </cfRule>
  </conditionalFormatting>
  <conditionalFormatting sqref="B13:B16 A19:C19 C26 C28">
    <cfRule type="cellIs" dxfId="354" priority="1" operator="equal">
      <formula>0</formula>
    </cfRule>
  </conditionalFormatting>
  <conditionalFormatting sqref="B34">
    <cfRule type="cellIs" dxfId="353" priority="4" operator="equal">
      <formula>0</formula>
    </cfRule>
  </conditionalFormatting>
  <conditionalFormatting sqref="B31:C31 B34">
    <cfRule type="cellIs" dxfId="352" priority="3" operator="equal">
      <formula>0</formula>
    </cfRule>
  </conditionalFormatting>
  <conditionalFormatting sqref="B31:C31">
    <cfRule type="cellIs" dxfId="351" priority="5"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2060"/>
  </sheetPr>
  <dimension ref="A1:P36"/>
  <sheetViews>
    <sheetView topLeftCell="A10" workbookViewId="0">
      <selection activeCell="Q32" sqref="Q32"/>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'8a+c+n'!D1</f>
        <v>8</v>
      </c>
      <c r="E1" s="22"/>
      <c r="F1" s="22"/>
      <c r="G1" s="22"/>
      <c r="H1" s="22"/>
      <c r="I1" s="22"/>
      <c r="J1" s="22"/>
      <c r="N1" s="26"/>
      <c r="O1" s="27"/>
      <c r="P1" s="28"/>
    </row>
    <row r="2" spans="1:16" x14ac:dyDescent="0.2">
      <c r="A2" s="29"/>
      <c r="B2" s="29"/>
      <c r="C2" s="335" t="str">
        <f>'8a+c+n'!C2:I2</f>
        <v>Labiekārtošana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'8a+c+n'!A9</f>
        <v>Tāme sastādīta  2024. gada tirgus cenās, pamatojoties uz AR daļas rasējumiem</v>
      </c>
      <c r="B9" s="332"/>
      <c r="C9" s="332"/>
      <c r="D9" s="332"/>
      <c r="E9" s="332"/>
      <c r="F9" s="332"/>
      <c r="G9" s="31"/>
      <c r="H9" s="31"/>
      <c r="I9" s="31"/>
      <c r="J9" s="333" t="s">
        <v>45</v>
      </c>
      <c r="K9" s="333"/>
      <c r="L9" s="333"/>
      <c r="M9" s="333"/>
      <c r="N9" s="334">
        <f>P24</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izmaksas",IF('8a+c+n'!$Q14="N",'8a+c+n'!B14,0))</f>
        <v>0</v>
      </c>
      <c r="C14" s="23">
        <f>IF($C$4="Neattiecināmās izmaksas",IF('8a+c+n'!$Q14="N",'8a+c+n'!C14,0))</f>
        <v>0</v>
      </c>
      <c r="D14" s="23">
        <f>IF($C$4="Neattiecināmās izmaksas",IF('8a+c+n'!$Q14="N",'8a+c+n'!D14,0))</f>
        <v>0</v>
      </c>
      <c r="E14" s="46"/>
      <c r="F14" s="66"/>
      <c r="G14" s="119"/>
      <c r="H14" s="119">
        <f>IF($C$4="Neattiecināmās izmaksas",IF('8a+c+n'!$Q14="N",'8a+c+n'!H14,0))</f>
        <v>0</v>
      </c>
      <c r="I14" s="119"/>
      <c r="J14" s="119"/>
      <c r="K14" s="120">
        <f>IF($C$4="Neattiecināmās izmaksas",IF('8a+c+n'!$Q14="N",'8a+c+n'!K14,0))</f>
        <v>0</v>
      </c>
      <c r="L14" s="83">
        <f>IF($C$4="Neattiecināmās izmaksas",IF('8a+c+n'!$Q14="N",'8a+c+n'!L14,0))</f>
        <v>0</v>
      </c>
      <c r="M14" s="119">
        <f>IF($C$4="Neattiecināmās izmaksas",IF('8a+c+n'!$Q14="N",'8a+c+n'!M14,0))</f>
        <v>0</v>
      </c>
      <c r="N14" s="119">
        <f>IF($C$4="Neattiecināmās izmaksas",IF('8a+c+n'!$Q14="N",'8a+c+n'!N14,0))</f>
        <v>0</v>
      </c>
      <c r="O14" s="119">
        <f>IF($C$4="Neattiecināmās izmaksas",IF('8a+c+n'!$Q14="N",'8a+c+n'!O14,0))</f>
        <v>0</v>
      </c>
      <c r="P14" s="120">
        <f>IF($C$4="Neattiecināmās izmaksas",IF('8a+c+n'!$Q14="N",'8a+c+n'!P14,0))</f>
        <v>0</v>
      </c>
    </row>
    <row r="15" spans="1:16" x14ac:dyDescent="0.2">
      <c r="A15" s="53">
        <f>IF(P15=0,0,IF(COUNTBLANK(P15)=1,0,COUNTA($P$14:P15)))</f>
        <v>0</v>
      </c>
      <c r="B15" s="24">
        <f>IF($C$4="Neattiecināmās izmaksas",IF('8a+c+n'!$Q15="N",'8a+c+n'!B15,0))</f>
        <v>0</v>
      </c>
      <c r="C15" s="24">
        <f>IF($C$4="Neattiecināmās izmaksas",IF('8a+c+n'!$Q15="N",'8a+c+n'!C15,0))</f>
        <v>0</v>
      </c>
      <c r="D15" s="24">
        <f>IF($C$4="Neattiecināmās izmaksas",IF('8a+c+n'!$Q15="N",'8a+c+n'!D15,0))</f>
        <v>0</v>
      </c>
      <c r="E15" s="47"/>
      <c r="F15" s="68"/>
      <c r="G15" s="121"/>
      <c r="H15" s="121">
        <f>IF($C$4="Neattiecināmās izmaksas",IF('8a+c+n'!$Q15="N",'8a+c+n'!H15,0))</f>
        <v>0</v>
      </c>
      <c r="I15" s="121"/>
      <c r="J15" s="121"/>
      <c r="K15" s="122">
        <f>IF($C$4="Neattiecināmās izmaksas",IF('8a+c+n'!$Q15="N",'8a+c+n'!K15,0))</f>
        <v>0</v>
      </c>
      <c r="L15" s="84">
        <f>IF($C$4="Neattiecināmās izmaksas",IF('8a+c+n'!$Q15="N",'8a+c+n'!L15,0))</f>
        <v>0</v>
      </c>
      <c r="M15" s="121">
        <f>IF($C$4="Neattiecināmās izmaksas",IF('8a+c+n'!$Q15="N",'8a+c+n'!M15,0))</f>
        <v>0</v>
      </c>
      <c r="N15" s="121">
        <f>IF($C$4="Neattiecināmās izmaksas",IF('8a+c+n'!$Q15="N",'8a+c+n'!N15,0))</f>
        <v>0</v>
      </c>
      <c r="O15" s="121">
        <f>IF($C$4="Neattiecināmās izmaksas",IF('8a+c+n'!$Q15="N",'8a+c+n'!O15,0))</f>
        <v>0</v>
      </c>
      <c r="P15" s="122">
        <f>IF($C$4="Neattiecināmās izmaksas",IF('8a+c+n'!$Q15="N",'8a+c+n'!P15,0))</f>
        <v>0</v>
      </c>
    </row>
    <row r="16" spans="1:16" x14ac:dyDescent="0.2">
      <c r="A16" s="53">
        <f>IF(P16=0,0,IF(COUNTBLANK(P16)=1,0,COUNTA($P$14:P16)))</f>
        <v>0</v>
      </c>
      <c r="B16" s="24">
        <f>IF($C$4="Neattiecināmās izmaksas",IF('8a+c+n'!$Q16="N",'8a+c+n'!B16,0))</f>
        <v>0</v>
      </c>
      <c r="C16" s="24">
        <f>IF($C$4="Neattiecināmās izmaksas",IF('8a+c+n'!$Q16="N",'8a+c+n'!C16,0))</f>
        <v>0</v>
      </c>
      <c r="D16" s="24">
        <f>IF($C$4="Neattiecināmās izmaksas",IF('8a+c+n'!$Q16="N",'8a+c+n'!D16,0))</f>
        <v>0</v>
      </c>
      <c r="E16" s="47"/>
      <c r="F16" s="68"/>
      <c r="G16" s="121"/>
      <c r="H16" s="121">
        <f>IF($C$4="Neattiecināmās izmaksas",IF('8a+c+n'!$Q16="N",'8a+c+n'!H16,0))</f>
        <v>0</v>
      </c>
      <c r="I16" s="121"/>
      <c r="J16" s="121"/>
      <c r="K16" s="122">
        <f>IF($C$4="Neattiecināmās izmaksas",IF('8a+c+n'!$Q16="N",'8a+c+n'!K16,0))</f>
        <v>0</v>
      </c>
      <c r="L16" s="84">
        <f>IF($C$4="Neattiecināmās izmaksas",IF('8a+c+n'!$Q16="N",'8a+c+n'!L16,0))</f>
        <v>0</v>
      </c>
      <c r="M16" s="121">
        <f>IF($C$4="Neattiecināmās izmaksas",IF('8a+c+n'!$Q16="N",'8a+c+n'!M16,0))</f>
        <v>0</v>
      </c>
      <c r="N16" s="121">
        <f>IF($C$4="Neattiecināmās izmaksas",IF('8a+c+n'!$Q16="N",'8a+c+n'!N16,0))</f>
        <v>0</v>
      </c>
      <c r="O16" s="121">
        <f>IF($C$4="Neattiecināmās izmaksas",IF('8a+c+n'!$Q16="N",'8a+c+n'!O16,0))</f>
        <v>0</v>
      </c>
      <c r="P16" s="122">
        <f>IF($C$4="Neattiecināmās izmaksas",IF('8a+c+n'!$Q16="N",'8a+c+n'!P16,0))</f>
        <v>0</v>
      </c>
    </row>
    <row r="17" spans="1:16" x14ac:dyDescent="0.2">
      <c r="A17" s="53">
        <f>IF(P17=0,0,IF(COUNTBLANK(P17)=1,0,COUNTA($P$14:P17)))</f>
        <v>0</v>
      </c>
      <c r="B17" s="24">
        <f>IF($C$4="Neattiecināmās izmaksas",IF('8a+c+n'!$Q17="N",'8a+c+n'!B17,0))</f>
        <v>0</v>
      </c>
      <c r="C17" s="24">
        <f>IF($C$4="Neattiecināmās izmaksas",IF('8a+c+n'!$Q17="N",'8a+c+n'!C17,0))</f>
        <v>0</v>
      </c>
      <c r="D17" s="24">
        <f>IF($C$4="Neattiecināmās izmaksas",IF('8a+c+n'!$Q17="N",'8a+c+n'!D17,0))</f>
        <v>0</v>
      </c>
      <c r="E17" s="47"/>
      <c r="F17" s="68"/>
      <c r="G17" s="121"/>
      <c r="H17" s="121">
        <f>IF($C$4="Neattiecināmās izmaksas",IF('8a+c+n'!$Q17="N",'8a+c+n'!H17,0))</f>
        <v>0</v>
      </c>
      <c r="I17" s="121"/>
      <c r="J17" s="121"/>
      <c r="K17" s="122">
        <f>IF($C$4="Neattiecināmās izmaksas",IF('8a+c+n'!$Q17="N",'8a+c+n'!K17,0))</f>
        <v>0</v>
      </c>
      <c r="L17" s="84">
        <f>IF($C$4="Neattiecināmās izmaksas",IF('8a+c+n'!$Q17="N",'8a+c+n'!L17,0))</f>
        <v>0</v>
      </c>
      <c r="M17" s="121">
        <f>IF($C$4="Neattiecināmās izmaksas",IF('8a+c+n'!$Q17="N",'8a+c+n'!M17,0))</f>
        <v>0</v>
      </c>
      <c r="N17" s="121">
        <f>IF($C$4="Neattiecināmās izmaksas",IF('8a+c+n'!$Q17="N",'8a+c+n'!N17,0))</f>
        <v>0</v>
      </c>
      <c r="O17" s="121">
        <f>IF($C$4="Neattiecināmās izmaksas",IF('8a+c+n'!$Q17="N",'8a+c+n'!O17,0))</f>
        <v>0</v>
      </c>
      <c r="P17" s="122">
        <f>IF($C$4="Neattiecināmās izmaksas",IF('8a+c+n'!$Q17="N",'8a+c+n'!P17,0))</f>
        <v>0</v>
      </c>
    </row>
    <row r="18" spans="1:16" x14ac:dyDescent="0.2">
      <c r="A18" s="53">
        <f>IF(P18=0,0,IF(COUNTBLANK(P18)=1,0,COUNTA($P$14:P18)))</f>
        <v>0</v>
      </c>
      <c r="B18" s="24">
        <f>IF($C$4="Neattiecināmās izmaksas",IF('8a+c+n'!$Q18="N",'8a+c+n'!B18,0))</f>
        <v>0</v>
      </c>
      <c r="C18" s="24">
        <f>IF($C$4="Neattiecināmās izmaksas",IF('8a+c+n'!$Q18="N",'8a+c+n'!C18,0))</f>
        <v>0</v>
      </c>
      <c r="D18" s="24">
        <f>IF($C$4="Neattiecināmās izmaksas",IF('8a+c+n'!$Q18="N",'8a+c+n'!D18,0))</f>
        <v>0</v>
      </c>
      <c r="E18" s="47"/>
      <c r="F18" s="68"/>
      <c r="G18" s="121"/>
      <c r="H18" s="121">
        <f>IF($C$4="Neattiecināmās izmaksas",IF('8a+c+n'!$Q18="N",'8a+c+n'!H18,0))</f>
        <v>0</v>
      </c>
      <c r="I18" s="121"/>
      <c r="J18" s="121"/>
      <c r="K18" s="122">
        <f>IF($C$4="Neattiecināmās izmaksas",IF('8a+c+n'!$Q18="N",'8a+c+n'!K18,0))</f>
        <v>0</v>
      </c>
      <c r="L18" s="84">
        <f>IF($C$4="Neattiecināmās izmaksas",IF('8a+c+n'!$Q18="N",'8a+c+n'!L18,0))</f>
        <v>0</v>
      </c>
      <c r="M18" s="121">
        <f>IF($C$4="Neattiecināmās izmaksas",IF('8a+c+n'!$Q18="N",'8a+c+n'!M18,0))</f>
        <v>0</v>
      </c>
      <c r="N18" s="121">
        <f>IF($C$4="Neattiecināmās izmaksas",IF('8a+c+n'!$Q18="N",'8a+c+n'!N18,0))</f>
        <v>0</v>
      </c>
      <c r="O18" s="121">
        <f>IF($C$4="Neattiecināmās izmaksas",IF('8a+c+n'!$Q18="N",'8a+c+n'!O18,0))</f>
        <v>0</v>
      </c>
      <c r="P18" s="122">
        <f>IF($C$4="Neattiecināmās izmaksas",IF('8a+c+n'!$Q18="N",'8a+c+n'!P18,0))</f>
        <v>0</v>
      </c>
    </row>
    <row r="19" spans="1:16" x14ac:dyDescent="0.2">
      <c r="A19" s="53">
        <f>IF(P19=0,0,IF(COUNTBLANK(P19)=1,0,COUNTA($P$14:P19)))</f>
        <v>0</v>
      </c>
      <c r="B19" s="24">
        <f>IF($C$4="Neattiecināmās izmaksas",IF('8a+c+n'!$Q19="N",'8a+c+n'!B19,0))</f>
        <v>0</v>
      </c>
      <c r="C19" s="24">
        <f>IF($C$4="Neattiecināmās izmaksas",IF('8a+c+n'!$Q19="N",'8a+c+n'!C19,0))</f>
        <v>0</v>
      </c>
      <c r="D19" s="24">
        <f>IF($C$4="Neattiecināmās izmaksas",IF('8a+c+n'!$Q19="N",'8a+c+n'!D19,0))</f>
        <v>0</v>
      </c>
      <c r="E19" s="47"/>
      <c r="F19" s="68"/>
      <c r="G19" s="121"/>
      <c r="H19" s="121">
        <f>IF($C$4="Neattiecināmās izmaksas",IF('8a+c+n'!$Q19="N",'8a+c+n'!H19,0))</f>
        <v>0</v>
      </c>
      <c r="I19" s="121"/>
      <c r="J19" s="121"/>
      <c r="K19" s="122">
        <f>IF($C$4="Neattiecināmās izmaksas",IF('8a+c+n'!$Q19="N",'8a+c+n'!K19,0))</f>
        <v>0</v>
      </c>
      <c r="L19" s="84">
        <f>IF($C$4="Neattiecināmās izmaksas",IF('8a+c+n'!$Q19="N",'8a+c+n'!L19,0))</f>
        <v>0</v>
      </c>
      <c r="M19" s="121">
        <f>IF($C$4="Neattiecināmās izmaksas",IF('8a+c+n'!$Q19="N",'8a+c+n'!M19,0))</f>
        <v>0</v>
      </c>
      <c r="N19" s="121">
        <f>IF($C$4="Neattiecināmās izmaksas",IF('8a+c+n'!$Q19="N",'8a+c+n'!N19,0))</f>
        <v>0</v>
      </c>
      <c r="O19" s="121">
        <f>IF($C$4="Neattiecināmās izmaksas",IF('8a+c+n'!$Q19="N",'8a+c+n'!O19,0))</f>
        <v>0</v>
      </c>
      <c r="P19" s="122">
        <f>IF($C$4="Neattiecināmās izmaksas",IF('8a+c+n'!$Q19="N",'8a+c+n'!P19,0))</f>
        <v>0</v>
      </c>
    </row>
    <row r="20" spans="1:16" x14ac:dyDescent="0.2">
      <c r="A20" s="53">
        <f>IF(P20=0,0,IF(COUNTBLANK(P20)=1,0,COUNTA($P$14:P20)))</f>
        <v>0</v>
      </c>
      <c r="B20" s="24">
        <f>IF($C$4="Neattiecināmās izmaksas",IF('8a+c+n'!$Q20="N",'8a+c+n'!B20,0))</f>
        <v>0</v>
      </c>
      <c r="C20" s="24">
        <f>IF($C$4="Neattiecināmās izmaksas",IF('8a+c+n'!$Q20="N",'8a+c+n'!C20,0))</f>
        <v>0</v>
      </c>
      <c r="D20" s="24">
        <f>IF($C$4="Neattiecināmās izmaksas",IF('8a+c+n'!$Q20="N",'8a+c+n'!D20,0))</f>
        <v>0</v>
      </c>
      <c r="E20" s="47"/>
      <c r="F20" s="68"/>
      <c r="G20" s="121"/>
      <c r="H20" s="121">
        <f>IF($C$4="Neattiecināmās izmaksas",IF('8a+c+n'!$Q20="N",'8a+c+n'!H20,0))</f>
        <v>0</v>
      </c>
      <c r="I20" s="121"/>
      <c r="J20" s="121"/>
      <c r="K20" s="122">
        <f>IF($C$4="Neattiecināmās izmaksas",IF('8a+c+n'!$Q20="N",'8a+c+n'!K20,0))</f>
        <v>0</v>
      </c>
      <c r="L20" s="84">
        <f>IF($C$4="Neattiecināmās izmaksas",IF('8a+c+n'!$Q20="N",'8a+c+n'!L20,0))</f>
        <v>0</v>
      </c>
      <c r="M20" s="121">
        <f>IF($C$4="Neattiecināmās izmaksas",IF('8a+c+n'!$Q20="N",'8a+c+n'!M20,0))</f>
        <v>0</v>
      </c>
      <c r="N20" s="121">
        <f>IF($C$4="Neattiecināmās izmaksas",IF('8a+c+n'!$Q20="N",'8a+c+n'!N20,0))</f>
        <v>0</v>
      </c>
      <c r="O20" s="121">
        <f>IF($C$4="Neattiecināmās izmaksas",IF('8a+c+n'!$Q20="N",'8a+c+n'!O20,0))</f>
        <v>0</v>
      </c>
      <c r="P20" s="122">
        <f>IF($C$4="Neattiecināmās izmaksas",IF('8a+c+n'!$Q20="N",'8a+c+n'!P20,0))</f>
        <v>0</v>
      </c>
    </row>
    <row r="21" spans="1:16" x14ac:dyDescent="0.2">
      <c r="A21" s="53">
        <f>IF(P21=0,0,IF(COUNTBLANK(P21)=1,0,COUNTA($P$14:P21)))</f>
        <v>0</v>
      </c>
      <c r="B21" s="24">
        <f>IF($C$4="Neattiecināmās izmaksas",IF('8a+c+n'!$Q21="N",'8a+c+n'!B21,0))</f>
        <v>0</v>
      </c>
      <c r="C21" s="24">
        <f>IF($C$4="Neattiecināmās izmaksas",IF('8a+c+n'!$Q21="N",'8a+c+n'!C21,0))</f>
        <v>0</v>
      </c>
      <c r="D21" s="24">
        <f>IF($C$4="Neattiecināmās izmaksas",IF('8a+c+n'!$Q21="N",'8a+c+n'!D21,0))</f>
        <v>0</v>
      </c>
      <c r="E21" s="47"/>
      <c r="F21" s="68"/>
      <c r="G21" s="121"/>
      <c r="H21" s="121">
        <f>IF($C$4="Neattiecināmās izmaksas",IF('8a+c+n'!$Q21="N",'8a+c+n'!H21,0))</f>
        <v>0</v>
      </c>
      <c r="I21" s="121"/>
      <c r="J21" s="121"/>
      <c r="K21" s="122">
        <f>IF($C$4="Neattiecināmās izmaksas",IF('8a+c+n'!$Q21="N",'8a+c+n'!K21,0))</f>
        <v>0</v>
      </c>
      <c r="L21" s="84">
        <f>IF($C$4="Neattiecināmās izmaksas",IF('8a+c+n'!$Q21="N",'8a+c+n'!L21,0))</f>
        <v>0</v>
      </c>
      <c r="M21" s="121">
        <f>IF($C$4="Neattiecināmās izmaksas",IF('8a+c+n'!$Q21="N",'8a+c+n'!M21,0))</f>
        <v>0</v>
      </c>
      <c r="N21" s="121">
        <f>IF($C$4="Neattiecināmās izmaksas",IF('8a+c+n'!$Q21="N",'8a+c+n'!N21,0))</f>
        <v>0</v>
      </c>
      <c r="O21" s="121">
        <f>IF($C$4="Neattiecināmās izmaksas",IF('8a+c+n'!$Q21="N",'8a+c+n'!O21,0))</f>
        <v>0</v>
      </c>
      <c r="P21" s="122">
        <f>IF($C$4="Neattiecināmās izmaksas",IF('8a+c+n'!$Q21="N",'8a+c+n'!P21,0))</f>
        <v>0</v>
      </c>
    </row>
    <row r="22" spans="1:16" x14ac:dyDescent="0.2">
      <c r="A22" s="53">
        <f>IF(P22=0,0,IF(COUNTBLANK(P22)=1,0,COUNTA($P$14:P22)))</f>
        <v>0</v>
      </c>
      <c r="B22" s="24">
        <f>IF($C$4="Neattiecināmās izmaksas",IF('8a+c+n'!$Q22="N",'8a+c+n'!B22,0))</f>
        <v>0</v>
      </c>
      <c r="C22" s="24">
        <f>IF($C$4="Neattiecināmās izmaksas",IF('8a+c+n'!$Q22="N",'8a+c+n'!C22,0))</f>
        <v>0</v>
      </c>
      <c r="D22" s="24">
        <f>IF($C$4="Neattiecināmās izmaksas",IF('8a+c+n'!$Q22="N",'8a+c+n'!D22,0))</f>
        <v>0</v>
      </c>
      <c r="E22" s="47"/>
      <c r="F22" s="68"/>
      <c r="G22" s="121"/>
      <c r="H22" s="121">
        <f>IF($C$4="Neattiecināmās izmaksas",IF('8a+c+n'!$Q22="N",'8a+c+n'!H22,0))</f>
        <v>0</v>
      </c>
      <c r="I22" s="121"/>
      <c r="J22" s="121"/>
      <c r="K22" s="122">
        <f>IF($C$4="Neattiecināmās izmaksas",IF('8a+c+n'!$Q22="N",'8a+c+n'!K22,0))</f>
        <v>0</v>
      </c>
      <c r="L22" s="84">
        <f>IF($C$4="Neattiecināmās izmaksas",IF('8a+c+n'!$Q22="N",'8a+c+n'!L22,0))</f>
        <v>0</v>
      </c>
      <c r="M22" s="121">
        <f>IF($C$4="Neattiecināmās izmaksas",IF('8a+c+n'!$Q22="N",'8a+c+n'!M22,0))</f>
        <v>0</v>
      </c>
      <c r="N22" s="121">
        <f>IF($C$4="Neattiecināmās izmaksas",IF('8a+c+n'!$Q22="N",'8a+c+n'!N22,0))</f>
        <v>0</v>
      </c>
      <c r="O22" s="121">
        <f>IF($C$4="Neattiecināmās izmaksas",IF('8a+c+n'!$Q22="N",'8a+c+n'!O22,0))</f>
        <v>0</v>
      </c>
      <c r="P22" s="122">
        <f>IF($C$4="Neattiecināmās izmaksas",IF('8a+c+n'!$Q22="N",'8a+c+n'!P22,0))</f>
        <v>0</v>
      </c>
    </row>
    <row r="23" spans="1:16" ht="10.8" thickBot="1" x14ac:dyDescent="0.25">
      <c r="A23" s="53">
        <f>IF(P23=0,0,IF(COUNTBLANK(P23)=1,0,COUNTA($P$14:P23)))</f>
        <v>0</v>
      </c>
      <c r="B23" s="24">
        <f>IF($C$4="Neattiecināmās izmaksas",IF('8a+c+n'!$Q23="N",'8a+c+n'!B23,0))</f>
        <v>0</v>
      </c>
      <c r="C23" s="24">
        <f>IF($C$4="Neattiecināmās izmaksas",IF('8a+c+n'!$Q23="N",'8a+c+n'!C23,0))</f>
        <v>0</v>
      </c>
      <c r="D23" s="24">
        <f>IF($C$4="Neattiecināmās izmaksas",IF('8a+c+n'!$Q23="N",'8a+c+n'!D23,0))</f>
        <v>0</v>
      </c>
      <c r="E23" s="47"/>
      <c r="F23" s="68"/>
      <c r="G23" s="121"/>
      <c r="H23" s="121">
        <f>IF($C$4="Neattiecināmās izmaksas",IF('8a+c+n'!$Q23="N",'8a+c+n'!H23,0))</f>
        <v>0</v>
      </c>
      <c r="I23" s="121"/>
      <c r="J23" s="121"/>
      <c r="K23" s="122">
        <f>IF($C$4="Neattiecināmās izmaksas",IF('8a+c+n'!$Q23="N",'8a+c+n'!K23,0))</f>
        <v>0</v>
      </c>
      <c r="L23" s="84">
        <f>IF($C$4="Neattiecināmās izmaksas",IF('8a+c+n'!$Q23="N",'8a+c+n'!L23,0))</f>
        <v>0</v>
      </c>
      <c r="M23" s="121">
        <f>IF($C$4="Neattiecināmās izmaksas",IF('8a+c+n'!$Q23="N",'8a+c+n'!M23,0))</f>
        <v>0</v>
      </c>
      <c r="N23" s="121">
        <f>IF($C$4="Neattiecināmās izmaksas",IF('8a+c+n'!$Q23="N",'8a+c+n'!N23,0))</f>
        <v>0</v>
      </c>
      <c r="O23" s="121">
        <f>IF($C$4="Neattiecināmās izmaksas",IF('8a+c+n'!$Q23="N",'8a+c+n'!O23,0))</f>
        <v>0</v>
      </c>
      <c r="P23" s="122">
        <f>IF($C$4="Neattiecināmās izmaksas",IF('8a+c+n'!$Q23="N",'8a+c+n'!P23,0))</f>
        <v>0</v>
      </c>
    </row>
    <row r="24" spans="1:16" ht="12" customHeight="1" thickBot="1" x14ac:dyDescent="0.25">
      <c r="A24" s="320" t="s">
        <v>62</v>
      </c>
      <c r="B24" s="321"/>
      <c r="C24" s="321"/>
      <c r="D24" s="321"/>
      <c r="E24" s="321"/>
      <c r="F24" s="321"/>
      <c r="G24" s="321"/>
      <c r="H24" s="321"/>
      <c r="I24" s="321"/>
      <c r="J24" s="321"/>
      <c r="K24" s="322"/>
      <c r="L24" s="135">
        <f>SUM(L14:L23)</f>
        <v>0</v>
      </c>
      <c r="M24" s="136">
        <f>SUM(M14:M23)</f>
        <v>0</v>
      </c>
      <c r="N24" s="136">
        <f>SUM(N14:N23)</f>
        <v>0</v>
      </c>
      <c r="O24" s="136">
        <f>SUM(O14:O23)</f>
        <v>0</v>
      </c>
      <c r="P24" s="137">
        <f>SUM(P14:P23)</f>
        <v>0</v>
      </c>
    </row>
    <row r="25" spans="1:16" x14ac:dyDescent="0.2">
      <c r="A25" s="16"/>
      <c r="B25" s="16"/>
      <c r="C25" s="16"/>
      <c r="D25" s="16"/>
      <c r="E25" s="16"/>
      <c r="F25" s="16"/>
      <c r="G25" s="16"/>
      <c r="H25" s="16"/>
      <c r="I25" s="16"/>
      <c r="J25" s="16"/>
      <c r="K25" s="16"/>
      <c r="L25" s="16"/>
      <c r="M25" s="16"/>
      <c r="N25" s="16"/>
      <c r="O25" s="16"/>
      <c r="P25" s="16"/>
    </row>
    <row r="26" spans="1:16" x14ac:dyDescent="0.2">
      <c r="A26" s="16"/>
      <c r="B26" s="16"/>
      <c r="C26" s="16"/>
      <c r="D26" s="16"/>
      <c r="E26" s="16"/>
      <c r="F26" s="16"/>
      <c r="G26" s="16"/>
      <c r="H26" s="16"/>
      <c r="I26" s="16"/>
      <c r="J26" s="16"/>
      <c r="K26" s="16"/>
      <c r="L26" s="16"/>
      <c r="M26" s="16"/>
      <c r="N26" s="16"/>
      <c r="O26" s="16"/>
      <c r="P26" s="16"/>
    </row>
    <row r="27" spans="1:16" x14ac:dyDescent="0.2">
      <c r="A27" s="1" t="s">
        <v>14</v>
      </c>
      <c r="B27" s="16"/>
      <c r="C27" s="323" t="str">
        <f>'Kops n'!C35:H35</f>
        <v>Gundega Ābelīte 03.06.2024</v>
      </c>
      <c r="D27" s="323"/>
      <c r="E27" s="323"/>
      <c r="F27" s="323"/>
      <c r="G27" s="323"/>
      <c r="H27" s="323"/>
      <c r="I27" s="16"/>
      <c r="J27" s="16"/>
      <c r="K27" s="16"/>
      <c r="L27" s="16"/>
      <c r="M27" s="16"/>
      <c r="N27" s="16"/>
      <c r="O27" s="16"/>
      <c r="P27" s="16"/>
    </row>
    <row r="28" spans="1:16" x14ac:dyDescent="0.2">
      <c r="A28" s="16"/>
      <c r="B28" s="16"/>
      <c r="C28" s="249" t="s">
        <v>15</v>
      </c>
      <c r="D28" s="249"/>
      <c r="E28" s="249"/>
      <c r="F28" s="249"/>
      <c r="G28" s="249"/>
      <c r="H28" s="249"/>
      <c r="I28" s="16"/>
      <c r="J28" s="16"/>
      <c r="K28" s="16"/>
      <c r="L28" s="16"/>
      <c r="M28" s="16"/>
      <c r="N28" s="16"/>
      <c r="O28" s="16"/>
      <c r="P28" s="16"/>
    </row>
    <row r="29" spans="1:16" x14ac:dyDescent="0.2">
      <c r="A29" s="16"/>
      <c r="B29" s="16"/>
      <c r="C29" s="16"/>
      <c r="D29" s="16"/>
      <c r="E29" s="16"/>
      <c r="F29" s="16"/>
      <c r="G29" s="16"/>
      <c r="H29" s="16"/>
      <c r="I29" s="16"/>
      <c r="J29" s="16"/>
      <c r="K29" s="16"/>
      <c r="L29" s="16"/>
      <c r="M29" s="16"/>
      <c r="N29" s="16"/>
      <c r="O29" s="16"/>
      <c r="P29" s="16"/>
    </row>
    <row r="30" spans="1:16" x14ac:dyDescent="0.2">
      <c r="A30" s="268" t="str">
        <f>'Kops n'!A38:D38</f>
        <v>Tāme sastādīta 2024. gada 3. jūnijā</v>
      </c>
      <c r="B30" s="269"/>
      <c r="C30" s="269"/>
      <c r="D30" s="269"/>
      <c r="E30" s="16"/>
      <c r="F30" s="16"/>
      <c r="G30" s="16"/>
      <c r="H30" s="1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 t="s">
        <v>41</v>
      </c>
      <c r="B32" s="16"/>
      <c r="C32" s="323" t="str">
        <f>'Kops n'!C40:H40</f>
        <v>Gundega Ābelīte 03.06.2024</v>
      </c>
      <c r="D32" s="323"/>
      <c r="E32" s="323"/>
      <c r="F32" s="323"/>
      <c r="G32" s="323"/>
      <c r="H32" s="323"/>
      <c r="I32" s="16"/>
      <c r="J32" s="16"/>
      <c r="K32" s="16"/>
      <c r="L32" s="16"/>
      <c r="M32" s="16"/>
      <c r="N32" s="16"/>
      <c r="O32" s="16"/>
      <c r="P32" s="16"/>
    </row>
    <row r="33" spans="1:16" x14ac:dyDescent="0.2">
      <c r="A33" s="16"/>
      <c r="B33" s="16"/>
      <c r="C33" s="249" t="s">
        <v>15</v>
      </c>
      <c r="D33" s="249"/>
      <c r="E33" s="249"/>
      <c r="F33" s="249"/>
      <c r="G33" s="249"/>
      <c r="H33" s="249"/>
      <c r="I33" s="16"/>
      <c r="J33" s="16"/>
      <c r="K33" s="16"/>
      <c r="L33" s="16"/>
      <c r="M33" s="16"/>
      <c r="N33" s="16"/>
      <c r="O33" s="16"/>
      <c r="P33" s="16"/>
    </row>
    <row r="34" spans="1:16" x14ac:dyDescent="0.2">
      <c r="A34" s="16"/>
      <c r="B34" s="16"/>
      <c r="C34" s="16"/>
      <c r="D34" s="16"/>
      <c r="E34" s="16"/>
      <c r="F34" s="16"/>
      <c r="G34" s="16"/>
      <c r="H34" s="16"/>
      <c r="I34" s="16"/>
      <c r="J34" s="16"/>
      <c r="K34" s="16"/>
      <c r="L34" s="16"/>
      <c r="M34" s="16"/>
      <c r="N34" s="16"/>
      <c r="O34" s="16"/>
      <c r="P34" s="16"/>
    </row>
    <row r="35" spans="1:16" x14ac:dyDescent="0.2">
      <c r="A35" s="80" t="s">
        <v>16</v>
      </c>
      <c r="B35" s="43"/>
      <c r="C35" s="87" t="str">
        <f>'Kops n'!C43</f>
        <v>1-00180</v>
      </c>
      <c r="D35" s="43"/>
      <c r="E35" s="16"/>
      <c r="F35" s="16"/>
      <c r="G35" s="16"/>
      <c r="H35" s="1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sheetData>
  <mergeCells count="23">
    <mergeCell ref="C2:I2"/>
    <mergeCell ref="C3:I3"/>
    <mergeCell ref="C4:I4"/>
    <mergeCell ref="D5:L5"/>
    <mergeCell ref="D6:L6"/>
    <mergeCell ref="D8:L8"/>
    <mergeCell ref="A9:F9"/>
    <mergeCell ref="J9:M9"/>
    <mergeCell ref="N9:O9"/>
    <mergeCell ref="D7:L7"/>
    <mergeCell ref="C33:H33"/>
    <mergeCell ref="L12:P12"/>
    <mergeCell ref="A24:K24"/>
    <mergeCell ref="C27:H27"/>
    <mergeCell ref="C28:H28"/>
    <mergeCell ref="A30:D30"/>
    <mergeCell ref="C32:H32"/>
    <mergeCell ref="A12:A13"/>
    <mergeCell ref="B12:B13"/>
    <mergeCell ref="C12:C13"/>
    <mergeCell ref="D12:D13"/>
    <mergeCell ref="E12:E13"/>
    <mergeCell ref="F12:K12"/>
  </mergeCells>
  <conditionalFormatting sqref="A24:K24">
    <cfRule type="containsText" dxfId="77"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76" priority="1" operator="equal">
      <formula>0</formula>
    </cfRule>
  </conditionalFormatting>
  <conditionalFormatting sqref="C2:I2 D5:L8 N9:O9 L24:P24 C27:H27 C32:H32 C35">
    <cfRule type="cellIs" dxfId="75" priority="2"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7030A0"/>
  </sheetPr>
  <dimension ref="A1:Q76"/>
  <sheetViews>
    <sheetView topLeftCell="A23" workbookViewId="0">
      <selection activeCell="A15" sqref="A15:A6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9</v>
      </c>
      <c r="E1" s="22"/>
      <c r="F1" s="22"/>
      <c r="G1" s="22"/>
      <c r="H1" s="22"/>
      <c r="I1" s="22"/>
      <c r="J1" s="22"/>
      <c r="N1" s="26"/>
      <c r="O1" s="27"/>
      <c r="P1" s="28"/>
    </row>
    <row r="2" spans="1:17" x14ac:dyDescent="0.2">
      <c r="A2" s="29"/>
      <c r="B2" s="29"/>
      <c r="C2" s="335" t="s">
        <v>346</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378</v>
      </c>
      <c r="B9" s="332"/>
      <c r="C9" s="332"/>
      <c r="D9" s="332"/>
      <c r="E9" s="332"/>
      <c r="F9" s="332"/>
      <c r="G9" s="31"/>
      <c r="H9" s="31"/>
      <c r="I9" s="31"/>
      <c r="J9" s="333" t="s">
        <v>45</v>
      </c>
      <c r="K9" s="333"/>
      <c r="L9" s="333"/>
      <c r="M9" s="333"/>
      <c r="N9" s="334">
        <f>P64</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2"/>
      <c r="B14" s="23"/>
      <c r="C14" s="172" t="s">
        <v>228</v>
      </c>
      <c r="D14" s="23"/>
      <c r="E14" s="46"/>
      <c r="F14" s="193"/>
      <c r="G14" s="194"/>
      <c r="H14" s="111">
        <f>F14*G14</f>
        <v>0</v>
      </c>
      <c r="I14" s="111"/>
      <c r="J14" s="111"/>
      <c r="K14" s="116">
        <f>SUM(H14:J14)</f>
        <v>0</v>
      </c>
      <c r="L14" s="73">
        <f>E14*F14</f>
        <v>0</v>
      </c>
      <c r="M14" s="111">
        <f>H14*E14</f>
        <v>0</v>
      </c>
      <c r="N14" s="111">
        <f>I14*E14</f>
        <v>0</v>
      </c>
      <c r="O14" s="111">
        <f>J14*E14</f>
        <v>0</v>
      </c>
      <c r="P14" s="112">
        <f>SUM(M14:O14)</f>
        <v>0</v>
      </c>
      <c r="Q14" s="59"/>
    </row>
    <row r="15" spans="1:17" ht="20.399999999999999" x14ac:dyDescent="0.2">
      <c r="A15" s="202">
        <v>1</v>
      </c>
      <c r="B15" s="174" t="s">
        <v>229</v>
      </c>
      <c r="C15" s="141" t="s">
        <v>230</v>
      </c>
      <c r="D15" s="159" t="s">
        <v>231</v>
      </c>
      <c r="E15" s="159">
        <v>1</v>
      </c>
      <c r="F15" s="183"/>
      <c r="G15" s="165"/>
      <c r="H15" s="113">
        <f>F15*G15</f>
        <v>0</v>
      </c>
      <c r="I15" s="165"/>
      <c r="J15" s="165"/>
      <c r="K15" s="117">
        <f t="shared" ref="K15:K63" si="0">SUM(H15:J15)</f>
        <v>0</v>
      </c>
      <c r="L15" s="41">
        <f t="shared" ref="L15:L63" si="1">E15*F15</f>
        <v>0</v>
      </c>
      <c r="M15" s="113">
        <f t="shared" ref="M15:M63" si="2">H15*E15</f>
        <v>0</v>
      </c>
      <c r="N15" s="113">
        <f t="shared" ref="N15:N63" si="3">I15*E15</f>
        <v>0</v>
      </c>
      <c r="O15" s="113">
        <f t="shared" ref="O15:O63" si="4">J15*E15</f>
        <v>0</v>
      </c>
      <c r="P15" s="114">
        <f t="shared" ref="P15:P63" si="5">SUM(M15:O15)</f>
        <v>0</v>
      </c>
      <c r="Q15" s="64" t="s">
        <v>46</v>
      </c>
    </row>
    <row r="16" spans="1:17" ht="20.399999999999999" x14ac:dyDescent="0.2">
      <c r="A16" s="202">
        <v>2</v>
      </c>
      <c r="B16" s="174" t="s">
        <v>229</v>
      </c>
      <c r="C16" s="141" t="s">
        <v>232</v>
      </c>
      <c r="D16" s="159" t="s">
        <v>231</v>
      </c>
      <c r="E16" s="159">
        <v>8</v>
      </c>
      <c r="F16" s="183"/>
      <c r="G16" s="165"/>
      <c r="H16" s="113">
        <f t="shared" ref="H16:H63" si="6">F16*G16</f>
        <v>0</v>
      </c>
      <c r="I16" s="165"/>
      <c r="J16" s="165"/>
      <c r="K16" s="117">
        <f t="shared" si="0"/>
        <v>0</v>
      </c>
      <c r="L16" s="41">
        <f t="shared" si="1"/>
        <v>0</v>
      </c>
      <c r="M16" s="113">
        <f t="shared" si="2"/>
        <v>0</v>
      </c>
      <c r="N16" s="113">
        <f t="shared" si="3"/>
        <v>0</v>
      </c>
      <c r="O16" s="113">
        <f t="shared" si="4"/>
        <v>0</v>
      </c>
      <c r="P16" s="114">
        <f t="shared" si="5"/>
        <v>0</v>
      </c>
      <c r="Q16" s="64" t="s">
        <v>46</v>
      </c>
    </row>
    <row r="17" spans="1:17" ht="20.399999999999999" x14ac:dyDescent="0.2">
      <c r="A17" s="202">
        <v>3</v>
      </c>
      <c r="B17" s="174" t="s">
        <v>229</v>
      </c>
      <c r="C17" s="141" t="s">
        <v>233</v>
      </c>
      <c r="D17" s="159" t="s">
        <v>231</v>
      </c>
      <c r="E17" s="159">
        <v>8</v>
      </c>
      <c r="F17" s="183"/>
      <c r="G17" s="165"/>
      <c r="H17" s="113">
        <f t="shared" si="6"/>
        <v>0</v>
      </c>
      <c r="I17" s="165"/>
      <c r="J17" s="165"/>
      <c r="K17" s="117">
        <f t="shared" si="0"/>
        <v>0</v>
      </c>
      <c r="L17" s="41">
        <f t="shared" si="1"/>
        <v>0</v>
      </c>
      <c r="M17" s="113">
        <f t="shared" si="2"/>
        <v>0</v>
      </c>
      <c r="N17" s="113">
        <f t="shared" si="3"/>
        <v>0</v>
      </c>
      <c r="O17" s="113">
        <f t="shared" si="4"/>
        <v>0</v>
      </c>
      <c r="P17" s="114">
        <f t="shared" si="5"/>
        <v>0</v>
      </c>
      <c r="Q17" s="64" t="s">
        <v>46</v>
      </c>
    </row>
    <row r="18" spans="1:17" ht="20.399999999999999" x14ac:dyDescent="0.2">
      <c r="A18" s="202">
        <v>4</v>
      </c>
      <c r="B18" s="174" t="s">
        <v>229</v>
      </c>
      <c r="C18" s="141" t="s">
        <v>234</v>
      </c>
      <c r="D18" s="159" t="s">
        <v>231</v>
      </c>
      <c r="E18" s="159">
        <v>6</v>
      </c>
      <c r="F18" s="183"/>
      <c r="G18" s="165"/>
      <c r="H18" s="113">
        <f t="shared" si="6"/>
        <v>0</v>
      </c>
      <c r="I18" s="165"/>
      <c r="J18" s="165"/>
      <c r="K18" s="117">
        <f t="shared" si="0"/>
        <v>0</v>
      </c>
      <c r="L18" s="41">
        <f t="shared" si="1"/>
        <v>0</v>
      </c>
      <c r="M18" s="113">
        <f t="shared" si="2"/>
        <v>0</v>
      </c>
      <c r="N18" s="113">
        <f t="shared" si="3"/>
        <v>0</v>
      </c>
      <c r="O18" s="113">
        <f t="shared" si="4"/>
        <v>0</v>
      </c>
      <c r="P18" s="114">
        <f t="shared" si="5"/>
        <v>0</v>
      </c>
      <c r="Q18" s="64" t="s">
        <v>46</v>
      </c>
    </row>
    <row r="19" spans="1:17" ht="20.399999999999999" x14ac:dyDescent="0.2">
      <c r="A19" s="202">
        <v>5</v>
      </c>
      <c r="B19" s="174" t="s">
        <v>229</v>
      </c>
      <c r="C19" s="141" t="s">
        <v>235</v>
      </c>
      <c r="D19" s="159" t="s">
        <v>231</v>
      </c>
      <c r="E19" s="159">
        <v>14</v>
      </c>
      <c r="F19" s="183"/>
      <c r="G19" s="165"/>
      <c r="H19" s="113">
        <f t="shared" si="6"/>
        <v>0</v>
      </c>
      <c r="I19" s="165"/>
      <c r="J19" s="165"/>
      <c r="K19" s="117">
        <f t="shared" si="0"/>
        <v>0</v>
      </c>
      <c r="L19" s="41">
        <f t="shared" si="1"/>
        <v>0</v>
      </c>
      <c r="M19" s="113">
        <f t="shared" si="2"/>
        <v>0</v>
      </c>
      <c r="N19" s="113">
        <f t="shared" si="3"/>
        <v>0</v>
      </c>
      <c r="O19" s="113">
        <f t="shared" si="4"/>
        <v>0</v>
      </c>
      <c r="P19" s="114">
        <f t="shared" si="5"/>
        <v>0</v>
      </c>
      <c r="Q19" s="64" t="s">
        <v>46</v>
      </c>
    </row>
    <row r="20" spans="1:17" ht="20.399999999999999" x14ac:dyDescent="0.2">
      <c r="A20" s="202">
        <v>6</v>
      </c>
      <c r="B20" s="174" t="s">
        <v>229</v>
      </c>
      <c r="C20" s="141" t="s">
        <v>236</v>
      </c>
      <c r="D20" s="159" t="s">
        <v>231</v>
      </c>
      <c r="E20" s="159">
        <v>8</v>
      </c>
      <c r="F20" s="183"/>
      <c r="G20" s="165"/>
      <c r="H20" s="113">
        <f t="shared" si="6"/>
        <v>0</v>
      </c>
      <c r="I20" s="165"/>
      <c r="J20" s="165"/>
      <c r="K20" s="117">
        <f t="shared" si="0"/>
        <v>0</v>
      </c>
      <c r="L20" s="41">
        <f t="shared" si="1"/>
        <v>0</v>
      </c>
      <c r="M20" s="113">
        <f t="shared" si="2"/>
        <v>0</v>
      </c>
      <c r="N20" s="113">
        <f t="shared" si="3"/>
        <v>0</v>
      </c>
      <c r="O20" s="113">
        <f t="shared" si="4"/>
        <v>0</v>
      </c>
      <c r="P20" s="114">
        <f t="shared" si="5"/>
        <v>0</v>
      </c>
      <c r="Q20" s="64" t="s">
        <v>46</v>
      </c>
    </row>
    <row r="21" spans="1:17" ht="20.399999999999999" x14ac:dyDescent="0.2">
      <c r="A21" s="202">
        <v>7</v>
      </c>
      <c r="B21" s="174" t="s">
        <v>229</v>
      </c>
      <c r="C21" s="141" t="s">
        <v>237</v>
      </c>
      <c r="D21" s="159" t="s">
        <v>231</v>
      </c>
      <c r="E21" s="159">
        <v>4</v>
      </c>
      <c r="F21" s="183"/>
      <c r="G21" s="165"/>
      <c r="H21" s="113">
        <f t="shared" si="6"/>
        <v>0</v>
      </c>
      <c r="I21" s="165"/>
      <c r="J21" s="165"/>
      <c r="K21" s="117">
        <f t="shared" si="0"/>
        <v>0</v>
      </c>
      <c r="L21" s="41">
        <f t="shared" si="1"/>
        <v>0</v>
      </c>
      <c r="M21" s="113">
        <f t="shared" si="2"/>
        <v>0</v>
      </c>
      <c r="N21" s="113">
        <f t="shared" si="3"/>
        <v>0</v>
      </c>
      <c r="O21" s="113">
        <f t="shared" si="4"/>
        <v>0</v>
      </c>
      <c r="P21" s="114">
        <f t="shared" si="5"/>
        <v>0</v>
      </c>
      <c r="Q21" s="64" t="s">
        <v>46</v>
      </c>
    </row>
    <row r="22" spans="1:17" ht="20.399999999999999" x14ac:dyDescent="0.2">
      <c r="A22" s="202">
        <v>8</v>
      </c>
      <c r="B22" s="174" t="s">
        <v>229</v>
      </c>
      <c r="C22" s="141" t="s">
        <v>238</v>
      </c>
      <c r="D22" s="159" t="s">
        <v>231</v>
      </c>
      <c r="E22" s="204">
        <v>49</v>
      </c>
      <c r="F22" s="195"/>
      <c r="G22" s="165"/>
      <c r="H22" s="113">
        <f t="shared" si="6"/>
        <v>0</v>
      </c>
      <c r="I22" s="165"/>
      <c r="J22" s="165"/>
      <c r="K22" s="117">
        <f t="shared" si="0"/>
        <v>0</v>
      </c>
      <c r="L22" s="41">
        <f t="shared" si="1"/>
        <v>0</v>
      </c>
      <c r="M22" s="113">
        <f t="shared" si="2"/>
        <v>0</v>
      </c>
      <c r="N22" s="113">
        <f t="shared" si="3"/>
        <v>0</v>
      </c>
      <c r="O22" s="113">
        <f t="shared" si="4"/>
        <v>0</v>
      </c>
      <c r="P22" s="114">
        <f t="shared" si="5"/>
        <v>0</v>
      </c>
      <c r="Q22" s="64" t="s">
        <v>46</v>
      </c>
    </row>
    <row r="23" spans="1:17" ht="20.399999999999999" x14ac:dyDescent="0.2">
      <c r="A23" s="202">
        <v>9</v>
      </c>
      <c r="B23" s="174" t="s">
        <v>229</v>
      </c>
      <c r="C23" s="141" t="s">
        <v>239</v>
      </c>
      <c r="D23" s="159" t="s">
        <v>231</v>
      </c>
      <c r="E23" s="204">
        <v>48</v>
      </c>
      <c r="F23" s="195"/>
      <c r="G23" s="165"/>
      <c r="H23" s="113">
        <f t="shared" si="6"/>
        <v>0</v>
      </c>
      <c r="I23" s="165"/>
      <c r="J23" s="165"/>
      <c r="K23" s="117">
        <f t="shared" si="0"/>
        <v>0</v>
      </c>
      <c r="L23" s="41">
        <f t="shared" si="1"/>
        <v>0</v>
      </c>
      <c r="M23" s="113">
        <f t="shared" si="2"/>
        <v>0</v>
      </c>
      <c r="N23" s="113">
        <f t="shared" si="3"/>
        <v>0</v>
      </c>
      <c r="O23" s="113">
        <f t="shared" si="4"/>
        <v>0</v>
      </c>
      <c r="P23" s="114">
        <f t="shared" si="5"/>
        <v>0</v>
      </c>
      <c r="Q23" s="64" t="s">
        <v>46</v>
      </c>
    </row>
    <row r="24" spans="1:17" ht="20.399999999999999" x14ac:dyDescent="0.2">
      <c r="A24" s="202">
        <v>10</v>
      </c>
      <c r="B24" s="174" t="s">
        <v>229</v>
      </c>
      <c r="C24" s="141" t="s">
        <v>240</v>
      </c>
      <c r="D24" s="159" t="s">
        <v>231</v>
      </c>
      <c r="E24" s="204">
        <v>1</v>
      </c>
      <c r="F24" s="195"/>
      <c r="G24" s="165"/>
      <c r="H24" s="113">
        <f t="shared" si="6"/>
        <v>0</v>
      </c>
      <c r="I24" s="165"/>
      <c r="J24" s="165"/>
      <c r="K24" s="117">
        <f t="shared" si="0"/>
        <v>0</v>
      </c>
      <c r="L24" s="41">
        <f t="shared" si="1"/>
        <v>0</v>
      </c>
      <c r="M24" s="113">
        <f t="shared" si="2"/>
        <v>0</v>
      </c>
      <c r="N24" s="113">
        <f t="shared" si="3"/>
        <v>0</v>
      </c>
      <c r="O24" s="113">
        <f t="shared" si="4"/>
        <v>0</v>
      </c>
      <c r="P24" s="114">
        <f t="shared" si="5"/>
        <v>0</v>
      </c>
      <c r="Q24" s="64" t="s">
        <v>46</v>
      </c>
    </row>
    <row r="25" spans="1:17" ht="20.399999999999999" x14ac:dyDescent="0.2">
      <c r="A25" s="202">
        <v>11</v>
      </c>
      <c r="B25" s="174" t="s">
        <v>229</v>
      </c>
      <c r="C25" s="141" t="s">
        <v>241</v>
      </c>
      <c r="D25" s="159" t="s">
        <v>231</v>
      </c>
      <c r="E25" s="204">
        <v>49</v>
      </c>
      <c r="F25" s="195"/>
      <c r="G25" s="165"/>
      <c r="H25" s="113">
        <f t="shared" si="6"/>
        <v>0</v>
      </c>
      <c r="I25" s="165"/>
      <c r="J25" s="165"/>
      <c r="K25" s="117">
        <f t="shared" si="0"/>
        <v>0</v>
      </c>
      <c r="L25" s="41">
        <f t="shared" si="1"/>
        <v>0</v>
      </c>
      <c r="M25" s="113">
        <f t="shared" si="2"/>
        <v>0</v>
      </c>
      <c r="N25" s="113">
        <f t="shared" si="3"/>
        <v>0</v>
      </c>
      <c r="O25" s="113">
        <f t="shared" si="4"/>
        <v>0</v>
      </c>
      <c r="P25" s="114">
        <f t="shared" si="5"/>
        <v>0</v>
      </c>
      <c r="Q25" s="64" t="s">
        <v>46</v>
      </c>
    </row>
    <row r="26" spans="1:17" ht="20.399999999999999" x14ac:dyDescent="0.2">
      <c r="A26" s="202">
        <v>12</v>
      </c>
      <c r="B26" s="174" t="s">
        <v>229</v>
      </c>
      <c r="C26" s="141" t="s">
        <v>387</v>
      </c>
      <c r="D26" s="159" t="s">
        <v>231</v>
      </c>
      <c r="E26" s="159">
        <v>17</v>
      </c>
      <c r="F26" s="195"/>
      <c r="G26" s="165"/>
      <c r="H26" s="113">
        <f t="shared" si="6"/>
        <v>0</v>
      </c>
      <c r="I26" s="165"/>
      <c r="J26" s="165"/>
      <c r="K26" s="117">
        <f t="shared" si="0"/>
        <v>0</v>
      </c>
      <c r="L26" s="41">
        <f t="shared" si="1"/>
        <v>0</v>
      </c>
      <c r="M26" s="113">
        <f t="shared" si="2"/>
        <v>0</v>
      </c>
      <c r="N26" s="113">
        <f t="shared" si="3"/>
        <v>0</v>
      </c>
      <c r="O26" s="113">
        <f t="shared" si="4"/>
        <v>0</v>
      </c>
      <c r="P26" s="114">
        <f t="shared" si="5"/>
        <v>0</v>
      </c>
      <c r="Q26" s="64" t="s">
        <v>46</v>
      </c>
    </row>
    <row r="27" spans="1:17" ht="20.399999999999999" x14ac:dyDescent="0.2">
      <c r="A27" s="202">
        <v>13</v>
      </c>
      <c r="B27" s="174" t="s">
        <v>229</v>
      </c>
      <c r="C27" s="141" t="s">
        <v>242</v>
      </c>
      <c r="D27" s="159" t="s">
        <v>231</v>
      </c>
      <c r="E27" s="159">
        <v>30</v>
      </c>
      <c r="F27" s="195"/>
      <c r="G27" s="165"/>
      <c r="H27" s="113">
        <f t="shared" si="6"/>
        <v>0</v>
      </c>
      <c r="I27" s="165"/>
      <c r="J27" s="165"/>
      <c r="K27" s="117">
        <f t="shared" si="0"/>
        <v>0</v>
      </c>
      <c r="L27" s="41">
        <f t="shared" si="1"/>
        <v>0</v>
      </c>
      <c r="M27" s="113">
        <f t="shared" si="2"/>
        <v>0</v>
      </c>
      <c r="N27" s="113">
        <f t="shared" si="3"/>
        <v>0</v>
      </c>
      <c r="O27" s="113">
        <f t="shared" si="4"/>
        <v>0</v>
      </c>
      <c r="P27" s="114">
        <f t="shared" si="5"/>
        <v>0</v>
      </c>
      <c r="Q27" s="64" t="s">
        <v>46</v>
      </c>
    </row>
    <row r="28" spans="1:17" ht="20.399999999999999" x14ac:dyDescent="0.2">
      <c r="A28" s="202">
        <v>14</v>
      </c>
      <c r="B28" s="174" t="s">
        <v>229</v>
      </c>
      <c r="C28" s="141" t="s">
        <v>243</v>
      </c>
      <c r="D28" s="159" t="s">
        <v>231</v>
      </c>
      <c r="E28" s="159">
        <v>21</v>
      </c>
      <c r="F28" s="195"/>
      <c r="G28" s="165"/>
      <c r="H28" s="113">
        <f t="shared" si="6"/>
        <v>0</v>
      </c>
      <c r="I28" s="165"/>
      <c r="J28" s="165"/>
      <c r="K28" s="117">
        <f t="shared" si="0"/>
        <v>0</v>
      </c>
      <c r="L28" s="41">
        <f t="shared" si="1"/>
        <v>0</v>
      </c>
      <c r="M28" s="113">
        <f t="shared" si="2"/>
        <v>0</v>
      </c>
      <c r="N28" s="113">
        <f t="shared" si="3"/>
        <v>0</v>
      </c>
      <c r="O28" s="113">
        <f t="shared" si="4"/>
        <v>0</v>
      </c>
      <c r="P28" s="114">
        <f t="shared" si="5"/>
        <v>0</v>
      </c>
      <c r="Q28" s="64" t="s">
        <v>46</v>
      </c>
    </row>
    <row r="29" spans="1:17" ht="20.399999999999999" x14ac:dyDescent="0.2">
      <c r="A29" s="202">
        <v>15</v>
      </c>
      <c r="B29" s="174" t="s">
        <v>229</v>
      </c>
      <c r="C29" s="141" t="s">
        <v>244</v>
      </c>
      <c r="D29" s="159" t="s">
        <v>231</v>
      </c>
      <c r="E29" s="204">
        <v>34</v>
      </c>
      <c r="F29" s="195"/>
      <c r="G29" s="165"/>
      <c r="H29" s="113">
        <f t="shared" si="6"/>
        <v>0</v>
      </c>
      <c r="I29" s="165"/>
      <c r="J29" s="165"/>
      <c r="K29" s="117">
        <f t="shared" si="0"/>
        <v>0</v>
      </c>
      <c r="L29" s="41">
        <f t="shared" si="1"/>
        <v>0</v>
      </c>
      <c r="M29" s="113">
        <f t="shared" si="2"/>
        <v>0</v>
      </c>
      <c r="N29" s="113">
        <f t="shared" si="3"/>
        <v>0</v>
      </c>
      <c r="O29" s="113">
        <f t="shared" si="4"/>
        <v>0</v>
      </c>
      <c r="P29" s="114">
        <f t="shared" si="5"/>
        <v>0</v>
      </c>
      <c r="Q29" s="64" t="s">
        <v>46</v>
      </c>
    </row>
    <row r="30" spans="1:17" ht="20.399999999999999" x14ac:dyDescent="0.2">
      <c r="A30" s="202">
        <v>16</v>
      </c>
      <c r="B30" s="174" t="s">
        <v>229</v>
      </c>
      <c r="C30" s="141" t="s">
        <v>245</v>
      </c>
      <c r="D30" s="159" t="s">
        <v>246</v>
      </c>
      <c r="E30" s="204">
        <v>229.99999999999997</v>
      </c>
      <c r="F30" s="195"/>
      <c r="G30" s="165"/>
      <c r="H30" s="113">
        <f t="shared" si="6"/>
        <v>0</v>
      </c>
      <c r="I30" s="165"/>
      <c r="J30" s="165"/>
      <c r="K30" s="117">
        <f t="shared" si="0"/>
        <v>0</v>
      </c>
      <c r="L30" s="41">
        <f t="shared" si="1"/>
        <v>0</v>
      </c>
      <c r="M30" s="113">
        <f t="shared" si="2"/>
        <v>0</v>
      </c>
      <c r="N30" s="113">
        <f t="shared" si="3"/>
        <v>0</v>
      </c>
      <c r="O30" s="113">
        <f t="shared" si="4"/>
        <v>0</v>
      </c>
      <c r="P30" s="114">
        <f t="shared" si="5"/>
        <v>0</v>
      </c>
      <c r="Q30" s="64" t="s">
        <v>46</v>
      </c>
    </row>
    <row r="31" spans="1:17" ht="20.399999999999999" x14ac:dyDescent="0.2">
      <c r="A31" s="202">
        <v>17</v>
      </c>
      <c r="B31" s="174" t="s">
        <v>247</v>
      </c>
      <c r="C31" s="141" t="s">
        <v>248</v>
      </c>
      <c r="D31" s="159" t="s">
        <v>246</v>
      </c>
      <c r="E31" s="204">
        <v>112.2</v>
      </c>
      <c r="F31" s="195"/>
      <c r="G31" s="165"/>
      <c r="H31" s="113">
        <f t="shared" si="6"/>
        <v>0</v>
      </c>
      <c r="I31" s="165"/>
      <c r="J31" s="165"/>
      <c r="K31" s="117">
        <f t="shared" si="0"/>
        <v>0</v>
      </c>
      <c r="L31" s="41">
        <f t="shared" si="1"/>
        <v>0</v>
      </c>
      <c r="M31" s="113">
        <f t="shared" si="2"/>
        <v>0</v>
      </c>
      <c r="N31" s="113">
        <f t="shared" si="3"/>
        <v>0</v>
      </c>
      <c r="O31" s="113">
        <f t="shared" si="4"/>
        <v>0</v>
      </c>
      <c r="P31" s="114">
        <f t="shared" si="5"/>
        <v>0</v>
      </c>
      <c r="Q31" s="64" t="s">
        <v>46</v>
      </c>
    </row>
    <row r="32" spans="1:17" ht="20.399999999999999" x14ac:dyDescent="0.2">
      <c r="A32" s="202">
        <v>18</v>
      </c>
      <c r="B32" s="174" t="s">
        <v>229</v>
      </c>
      <c r="C32" s="141" t="s">
        <v>249</v>
      </c>
      <c r="D32" s="159" t="s">
        <v>246</v>
      </c>
      <c r="E32" s="204">
        <v>92.4</v>
      </c>
      <c r="F32" s="195"/>
      <c r="G32" s="165"/>
      <c r="H32" s="113">
        <f t="shared" si="6"/>
        <v>0</v>
      </c>
      <c r="I32" s="165"/>
      <c r="J32" s="165"/>
      <c r="K32" s="117">
        <f t="shared" si="0"/>
        <v>0</v>
      </c>
      <c r="L32" s="41">
        <f t="shared" si="1"/>
        <v>0</v>
      </c>
      <c r="M32" s="113">
        <f t="shared" si="2"/>
        <v>0</v>
      </c>
      <c r="N32" s="113">
        <f t="shared" si="3"/>
        <v>0</v>
      </c>
      <c r="O32" s="113">
        <f t="shared" si="4"/>
        <v>0</v>
      </c>
      <c r="P32" s="114">
        <f t="shared" si="5"/>
        <v>0</v>
      </c>
      <c r="Q32" s="64" t="s">
        <v>46</v>
      </c>
    </row>
    <row r="33" spans="1:17" ht="20.399999999999999" x14ac:dyDescent="0.2">
      <c r="A33" s="202">
        <v>19</v>
      </c>
      <c r="B33" s="174" t="s">
        <v>229</v>
      </c>
      <c r="C33" s="141" t="s">
        <v>250</v>
      </c>
      <c r="D33" s="159" t="s">
        <v>246</v>
      </c>
      <c r="E33" s="204">
        <v>30.800000000000004</v>
      </c>
      <c r="F33" s="195"/>
      <c r="G33" s="165"/>
      <c r="H33" s="113">
        <f t="shared" si="6"/>
        <v>0</v>
      </c>
      <c r="I33" s="165"/>
      <c r="J33" s="165"/>
      <c r="K33" s="117">
        <f t="shared" si="0"/>
        <v>0</v>
      </c>
      <c r="L33" s="41">
        <f t="shared" si="1"/>
        <v>0</v>
      </c>
      <c r="M33" s="113">
        <f t="shared" si="2"/>
        <v>0</v>
      </c>
      <c r="N33" s="113">
        <f t="shared" si="3"/>
        <v>0</v>
      </c>
      <c r="O33" s="113">
        <f t="shared" si="4"/>
        <v>0</v>
      </c>
      <c r="P33" s="114">
        <f t="shared" si="5"/>
        <v>0</v>
      </c>
      <c r="Q33" s="64" t="s">
        <v>46</v>
      </c>
    </row>
    <row r="34" spans="1:17" ht="20.399999999999999" x14ac:dyDescent="0.2">
      <c r="A34" s="202">
        <v>20</v>
      </c>
      <c r="B34" s="174" t="s">
        <v>229</v>
      </c>
      <c r="C34" s="141" t="s">
        <v>251</v>
      </c>
      <c r="D34" s="159" t="s">
        <v>117</v>
      </c>
      <c r="E34" s="204">
        <v>1</v>
      </c>
      <c r="F34" s="195"/>
      <c r="G34" s="165"/>
      <c r="H34" s="113">
        <f t="shared" si="6"/>
        <v>0</v>
      </c>
      <c r="I34" s="165"/>
      <c r="J34" s="165"/>
      <c r="K34" s="117">
        <f t="shared" si="0"/>
        <v>0</v>
      </c>
      <c r="L34" s="41">
        <f t="shared" si="1"/>
        <v>0</v>
      </c>
      <c r="M34" s="113">
        <f t="shared" si="2"/>
        <v>0</v>
      </c>
      <c r="N34" s="113">
        <f t="shared" si="3"/>
        <v>0</v>
      </c>
      <c r="O34" s="113">
        <f t="shared" si="4"/>
        <v>0</v>
      </c>
      <c r="P34" s="114">
        <f t="shared" si="5"/>
        <v>0</v>
      </c>
      <c r="Q34" s="64" t="s">
        <v>46</v>
      </c>
    </row>
    <row r="35" spans="1:17" ht="20.399999999999999" x14ac:dyDescent="0.2">
      <c r="A35" s="202">
        <v>21</v>
      </c>
      <c r="B35" s="174" t="s">
        <v>229</v>
      </c>
      <c r="C35" s="141" t="s">
        <v>252</v>
      </c>
      <c r="D35" s="159" t="s">
        <v>231</v>
      </c>
      <c r="E35" s="159">
        <v>49</v>
      </c>
      <c r="F35" s="195"/>
      <c r="G35" s="165"/>
      <c r="H35" s="113">
        <f t="shared" si="6"/>
        <v>0</v>
      </c>
      <c r="I35" s="165"/>
      <c r="J35" s="165"/>
      <c r="K35" s="117">
        <f t="shared" si="0"/>
        <v>0</v>
      </c>
      <c r="L35" s="41">
        <f t="shared" si="1"/>
        <v>0</v>
      </c>
      <c r="M35" s="113">
        <f t="shared" si="2"/>
        <v>0</v>
      </c>
      <c r="N35" s="113">
        <f t="shared" si="3"/>
        <v>0</v>
      </c>
      <c r="O35" s="113">
        <f t="shared" si="4"/>
        <v>0</v>
      </c>
      <c r="P35" s="114">
        <f t="shared" si="5"/>
        <v>0</v>
      </c>
      <c r="Q35" s="64" t="s">
        <v>46</v>
      </c>
    </row>
    <row r="36" spans="1:17" ht="20.399999999999999" x14ac:dyDescent="0.2">
      <c r="A36" s="202">
        <v>22</v>
      </c>
      <c r="B36" s="174" t="s">
        <v>229</v>
      </c>
      <c r="C36" s="141" t="s">
        <v>253</v>
      </c>
      <c r="D36" s="159" t="s">
        <v>117</v>
      </c>
      <c r="E36" s="204">
        <v>1</v>
      </c>
      <c r="F36" s="195"/>
      <c r="G36" s="165"/>
      <c r="H36" s="113">
        <f t="shared" si="6"/>
        <v>0</v>
      </c>
      <c r="I36" s="165"/>
      <c r="J36" s="165"/>
      <c r="K36" s="117">
        <f t="shared" si="0"/>
        <v>0</v>
      </c>
      <c r="L36" s="41">
        <f t="shared" si="1"/>
        <v>0</v>
      </c>
      <c r="M36" s="113">
        <f t="shared" si="2"/>
        <v>0</v>
      </c>
      <c r="N36" s="113">
        <f t="shared" si="3"/>
        <v>0</v>
      </c>
      <c r="O36" s="113">
        <f t="shared" si="4"/>
        <v>0</v>
      </c>
      <c r="P36" s="114">
        <f t="shared" si="5"/>
        <v>0</v>
      </c>
      <c r="Q36" s="64" t="s">
        <v>46</v>
      </c>
    </row>
    <row r="37" spans="1:17" ht="20.399999999999999" x14ac:dyDescent="0.2">
      <c r="A37" s="202">
        <v>23</v>
      </c>
      <c r="B37" s="174" t="s">
        <v>229</v>
      </c>
      <c r="C37" s="141" t="s">
        <v>254</v>
      </c>
      <c r="D37" s="159" t="s">
        <v>231</v>
      </c>
      <c r="E37" s="159">
        <v>1</v>
      </c>
      <c r="F37" s="195"/>
      <c r="G37" s="165"/>
      <c r="H37" s="113">
        <f t="shared" si="6"/>
        <v>0</v>
      </c>
      <c r="I37" s="165"/>
      <c r="J37" s="165"/>
      <c r="K37" s="117">
        <f t="shared" si="0"/>
        <v>0</v>
      </c>
      <c r="L37" s="41">
        <f t="shared" si="1"/>
        <v>0</v>
      </c>
      <c r="M37" s="113">
        <f t="shared" si="2"/>
        <v>0</v>
      </c>
      <c r="N37" s="113">
        <f t="shared" si="3"/>
        <v>0</v>
      </c>
      <c r="O37" s="113">
        <f t="shared" si="4"/>
        <v>0</v>
      </c>
      <c r="P37" s="114">
        <f t="shared" si="5"/>
        <v>0</v>
      </c>
      <c r="Q37" s="64" t="s">
        <v>46</v>
      </c>
    </row>
    <row r="38" spans="1:17" ht="20.399999999999999" x14ac:dyDescent="0.2">
      <c r="A38" s="202">
        <v>24</v>
      </c>
      <c r="B38" s="174" t="s">
        <v>229</v>
      </c>
      <c r="C38" s="141" t="s">
        <v>255</v>
      </c>
      <c r="D38" s="159" t="s">
        <v>231</v>
      </c>
      <c r="E38" s="159">
        <v>49</v>
      </c>
      <c r="F38" s="41"/>
      <c r="G38" s="165"/>
      <c r="H38" s="113">
        <f t="shared" si="6"/>
        <v>0</v>
      </c>
      <c r="I38" s="152"/>
      <c r="J38" s="152"/>
      <c r="K38" s="117">
        <f t="shared" si="0"/>
        <v>0</v>
      </c>
      <c r="L38" s="41">
        <f t="shared" si="1"/>
        <v>0</v>
      </c>
      <c r="M38" s="113">
        <f t="shared" si="2"/>
        <v>0</v>
      </c>
      <c r="N38" s="113">
        <f t="shared" si="3"/>
        <v>0</v>
      </c>
      <c r="O38" s="113">
        <f t="shared" si="4"/>
        <v>0</v>
      </c>
      <c r="P38" s="114">
        <f t="shared" si="5"/>
        <v>0</v>
      </c>
      <c r="Q38" s="64" t="s">
        <v>46</v>
      </c>
    </row>
    <row r="39" spans="1:17" ht="20.399999999999999" x14ac:dyDescent="0.2">
      <c r="A39" s="202">
        <v>25</v>
      </c>
      <c r="B39" s="174" t="s">
        <v>229</v>
      </c>
      <c r="C39" s="141" t="s">
        <v>256</v>
      </c>
      <c r="D39" s="159" t="s">
        <v>231</v>
      </c>
      <c r="E39" s="204">
        <v>49</v>
      </c>
      <c r="F39" s="41"/>
      <c r="G39" s="165"/>
      <c r="H39" s="113">
        <f t="shared" si="6"/>
        <v>0</v>
      </c>
      <c r="I39" s="152"/>
      <c r="J39" s="152"/>
      <c r="K39" s="117">
        <f t="shared" si="0"/>
        <v>0</v>
      </c>
      <c r="L39" s="41">
        <f t="shared" si="1"/>
        <v>0</v>
      </c>
      <c r="M39" s="113">
        <f t="shared" si="2"/>
        <v>0</v>
      </c>
      <c r="N39" s="113">
        <f t="shared" si="3"/>
        <v>0</v>
      </c>
      <c r="O39" s="113">
        <f t="shared" si="4"/>
        <v>0</v>
      </c>
      <c r="P39" s="114">
        <f t="shared" si="5"/>
        <v>0</v>
      </c>
      <c r="Q39" s="64" t="s">
        <v>46</v>
      </c>
    </row>
    <row r="40" spans="1:17" ht="20.399999999999999" x14ac:dyDescent="0.2">
      <c r="A40" s="202">
        <v>26</v>
      </c>
      <c r="B40" s="174" t="s">
        <v>229</v>
      </c>
      <c r="C40" s="141" t="s">
        <v>257</v>
      </c>
      <c r="D40" s="159" t="s">
        <v>258</v>
      </c>
      <c r="E40" s="159">
        <v>1</v>
      </c>
      <c r="F40" s="41"/>
      <c r="G40" s="165"/>
      <c r="H40" s="113">
        <f t="shared" si="6"/>
        <v>0</v>
      </c>
      <c r="I40" s="152"/>
      <c r="J40" s="152"/>
      <c r="K40" s="117">
        <f t="shared" si="0"/>
        <v>0</v>
      </c>
      <c r="L40" s="41">
        <f t="shared" si="1"/>
        <v>0</v>
      </c>
      <c r="M40" s="113">
        <f t="shared" si="2"/>
        <v>0</v>
      </c>
      <c r="N40" s="113">
        <f t="shared" si="3"/>
        <v>0</v>
      </c>
      <c r="O40" s="113">
        <f t="shared" si="4"/>
        <v>0</v>
      </c>
      <c r="P40" s="114">
        <f t="shared" si="5"/>
        <v>0</v>
      </c>
      <c r="Q40" s="64" t="s">
        <v>46</v>
      </c>
    </row>
    <row r="41" spans="1:17" x14ac:dyDescent="0.2">
      <c r="A41" s="202">
        <v>27</v>
      </c>
      <c r="B41" s="203"/>
      <c r="C41" s="188" t="s">
        <v>259</v>
      </c>
      <c r="D41" s="174"/>
      <c r="E41" s="190"/>
      <c r="F41" s="41"/>
      <c r="G41" s="152"/>
      <c r="H41" s="113">
        <f t="shared" si="6"/>
        <v>0</v>
      </c>
      <c r="I41" s="165"/>
      <c r="J41" s="165"/>
      <c r="K41" s="117">
        <f t="shared" si="0"/>
        <v>0</v>
      </c>
      <c r="L41" s="41">
        <f t="shared" si="1"/>
        <v>0</v>
      </c>
      <c r="M41" s="113">
        <f t="shared" si="2"/>
        <v>0</v>
      </c>
      <c r="N41" s="113">
        <f t="shared" si="3"/>
        <v>0</v>
      </c>
      <c r="O41" s="113">
        <f t="shared" si="4"/>
        <v>0</v>
      </c>
      <c r="P41" s="114">
        <f t="shared" si="5"/>
        <v>0</v>
      </c>
      <c r="Q41" s="64" t="s">
        <v>46</v>
      </c>
    </row>
    <row r="42" spans="1:17" ht="20.399999999999999" x14ac:dyDescent="0.2">
      <c r="A42" s="202">
        <v>28</v>
      </c>
      <c r="B42" s="174" t="s">
        <v>229</v>
      </c>
      <c r="C42" s="141" t="s">
        <v>249</v>
      </c>
      <c r="D42" s="159" t="s">
        <v>246</v>
      </c>
      <c r="E42" s="204">
        <v>22.5</v>
      </c>
      <c r="F42" s="41"/>
      <c r="G42" s="165"/>
      <c r="H42" s="113">
        <f t="shared" si="6"/>
        <v>0</v>
      </c>
      <c r="I42" s="152"/>
      <c r="J42" s="152"/>
      <c r="K42" s="117">
        <f t="shared" si="0"/>
        <v>0</v>
      </c>
      <c r="L42" s="41">
        <f t="shared" si="1"/>
        <v>0</v>
      </c>
      <c r="M42" s="113">
        <f t="shared" si="2"/>
        <v>0</v>
      </c>
      <c r="N42" s="113">
        <f t="shared" si="3"/>
        <v>0</v>
      </c>
      <c r="O42" s="113">
        <f t="shared" si="4"/>
        <v>0</v>
      </c>
      <c r="P42" s="114">
        <f t="shared" si="5"/>
        <v>0</v>
      </c>
      <c r="Q42" s="64" t="s">
        <v>46</v>
      </c>
    </row>
    <row r="43" spans="1:17" ht="20.399999999999999" x14ac:dyDescent="0.2">
      <c r="A43" s="202">
        <v>29</v>
      </c>
      <c r="B43" s="174" t="s">
        <v>229</v>
      </c>
      <c r="C43" s="141" t="s">
        <v>250</v>
      </c>
      <c r="D43" s="159" t="s">
        <v>246</v>
      </c>
      <c r="E43" s="204">
        <v>94.600000000000009</v>
      </c>
      <c r="F43" s="41"/>
      <c r="G43" s="165"/>
      <c r="H43" s="113">
        <f t="shared" si="6"/>
        <v>0</v>
      </c>
      <c r="I43" s="152"/>
      <c r="J43" s="152"/>
      <c r="K43" s="117">
        <f t="shared" si="0"/>
        <v>0</v>
      </c>
      <c r="L43" s="41">
        <f t="shared" si="1"/>
        <v>0</v>
      </c>
      <c r="M43" s="113">
        <f t="shared" si="2"/>
        <v>0</v>
      </c>
      <c r="N43" s="113">
        <f t="shared" si="3"/>
        <v>0</v>
      </c>
      <c r="O43" s="113">
        <f t="shared" si="4"/>
        <v>0</v>
      </c>
      <c r="P43" s="114">
        <f t="shared" si="5"/>
        <v>0</v>
      </c>
      <c r="Q43" s="64" t="s">
        <v>46</v>
      </c>
    </row>
    <row r="44" spans="1:17" ht="20.399999999999999" x14ac:dyDescent="0.2">
      <c r="A44" s="202">
        <v>30</v>
      </c>
      <c r="B44" s="174" t="s">
        <v>229</v>
      </c>
      <c r="C44" s="141" t="s">
        <v>260</v>
      </c>
      <c r="D44" s="159" t="s">
        <v>246</v>
      </c>
      <c r="E44" s="204">
        <v>92</v>
      </c>
      <c r="F44" s="41"/>
      <c r="G44" s="165"/>
      <c r="H44" s="113">
        <f t="shared" si="6"/>
        <v>0</v>
      </c>
      <c r="I44" s="152"/>
      <c r="J44" s="152"/>
      <c r="K44" s="117">
        <f t="shared" si="0"/>
        <v>0</v>
      </c>
      <c r="L44" s="41">
        <f t="shared" si="1"/>
        <v>0</v>
      </c>
      <c r="M44" s="113">
        <f t="shared" si="2"/>
        <v>0</v>
      </c>
      <c r="N44" s="113">
        <f t="shared" si="3"/>
        <v>0</v>
      </c>
      <c r="O44" s="113">
        <f t="shared" si="4"/>
        <v>0</v>
      </c>
      <c r="P44" s="114">
        <f t="shared" si="5"/>
        <v>0</v>
      </c>
      <c r="Q44" s="64" t="s">
        <v>46</v>
      </c>
    </row>
    <row r="45" spans="1:17" ht="20.399999999999999" x14ac:dyDescent="0.2">
      <c r="A45" s="202">
        <v>31</v>
      </c>
      <c r="B45" s="174" t="s">
        <v>229</v>
      </c>
      <c r="C45" s="141" t="s">
        <v>261</v>
      </c>
      <c r="D45" s="159" t="s">
        <v>246</v>
      </c>
      <c r="E45" s="204">
        <v>42.35</v>
      </c>
      <c r="F45" s="41"/>
      <c r="G45" s="165"/>
      <c r="H45" s="113">
        <f t="shared" si="6"/>
        <v>0</v>
      </c>
      <c r="I45" s="152"/>
      <c r="J45" s="152"/>
      <c r="K45" s="117">
        <f t="shared" si="0"/>
        <v>0</v>
      </c>
      <c r="L45" s="41">
        <f t="shared" si="1"/>
        <v>0</v>
      </c>
      <c r="M45" s="113">
        <f t="shared" si="2"/>
        <v>0</v>
      </c>
      <c r="N45" s="113">
        <f t="shared" si="3"/>
        <v>0</v>
      </c>
      <c r="O45" s="113">
        <f t="shared" si="4"/>
        <v>0</v>
      </c>
      <c r="P45" s="114">
        <f t="shared" si="5"/>
        <v>0</v>
      </c>
      <c r="Q45" s="64" t="s">
        <v>46</v>
      </c>
    </row>
    <row r="46" spans="1:17" ht="20.399999999999999" x14ac:dyDescent="0.2">
      <c r="A46" s="202">
        <v>32</v>
      </c>
      <c r="B46" s="174" t="s">
        <v>229</v>
      </c>
      <c r="C46" s="141" t="s">
        <v>251</v>
      </c>
      <c r="D46" s="204" t="s">
        <v>117</v>
      </c>
      <c r="E46" s="226">
        <v>1</v>
      </c>
      <c r="F46" s="41"/>
      <c r="G46" s="165"/>
      <c r="H46" s="113">
        <f t="shared" si="6"/>
        <v>0</v>
      </c>
      <c r="I46" s="152"/>
      <c r="J46" s="152"/>
      <c r="K46" s="117">
        <f t="shared" si="0"/>
        <v>0</v>
      </c>
      <c r="L46" s="41">
        <f t="shared" si="1"/>
        <v>0</v>
      </c>
      <c r="M46" s="113">
        <f t="shared" si="2"/>
        <v>0</v>
      </c>
      <c r="N46" s="113">
        <f t="shared" si="3"/>
        <v>0</v>
      </c>
      <c r="O46" s="113">
        <f t="shared" si="4"/>
        <v>0</v>
      </c>
      <c r="P46" s="114">
        <f t="shared" si="5"/>
        <v>0</v>
      </c>
      <c r="Q46" s="64" t="s">
        <v>46</v>
      </c>
    </row>
    <row r="47" spans="1:17" ht="30.6" x14ac:dyDescent="0.2">
      <c r="A47" s="202">
        <v>33</v>
      </c>
      <c r="B47" s="174" t="s">
        <v>229</v>
      </c>
      <c r="C47" s="205" t="s">
        <v>262</v>
      </c>
      <c r="D47" s="159" t="s">
        <v>246</v>
      </c>
      <c r="E47" s="204">
        <v>22.5</v>
      </c>
      <c r="F47" s="41"/>
      <c r="G47" s="165"/>
      <c r="H47" s="113">
        <f t="shared" si="6"/>
        <v>0</v>
      </c>
      <c r="I47" s="152"/>
      <c r="J47" s="152"/>
      <c r="K47" s="117">
        <f t="shared" si="0"/>
        <v>0</v>
      </c>
      <c r="L47" s="41">
        <f t="shared" si="1"/>
        <v>0</v>
      </c>
      <c r="M47" s="113">
        <f t="shared" si="2"/>
        <v>0</v>
      </c>
      <c r="N47" s="113">
        <f t="shared" si="3"/>
        <v>0</v>
      </c>
      <c r="O47" s="113">
        <f t="shared" si="4"/>
        <v>0</v>
      </c>
      <c r="P47" s="114">
        <f t="shared" si="5"/>
        <v>0</v>
      </c>
      <c r="Q47" s="64" t="s">
        <v>46</v>
      </c>
    </row>
    <row r="48" spans="1:17" ht="30.6" x14ac:dyDescent="0.2">
      <c r="A48" s="202">
        <v>34</v>
      </c>
      <c r="B48" s="174" t="s">
        <v>229</v>
      </c>
      <c r="C48" s="205" t="s">
        <v>263</v>
      </c>
      <c r="D48" s="159" t="s">
        <v>246</v>
      </c>
      <c r="E48" s="204">
        <v>94.600000000000009</v>
      </c>
      <c r="F48" s="41"/>
      <c r="G48" s="165"/>
      <c r="H48" s="113">
        <f t="shared" si="6"/>
        <v>0</v>
      </c>
      <c r="I48" s="152"/>
      <c r="J48" s="152"/>
      <c r="K48" s="117">
        <f t="shared" si="0"/>
        <v>0</v>
      </c>
      <c r="L48" s="41">
        <f t="shared" si="1"/>
        <v>0</v>
      </c>
      <c r="M48" s="113">
        <f t="shared" si="2"/>
        <v>0</v>
      </c>
      <c r="N48" s="113">
        <f t="shared" si="3"/>
        <v>0</v>
      </c>
      <c r="O48" s="113">
        <f t="shared" si="4"/>
        <v>0</v>
      </c>
      <c r="P48" s="114">
        <f t="shared" si="5"/>
        <v>0</v>
      </c>
      <c r="Q48" s="64" t="s">
        <v>46</v>
      </c>
    </row>
    <row r="49" spans="1:17" ht="30.6" x14ac:dyDescent="0.2">
      <c r="A49" s="202">
        <v>35</v>
      </c>
      <c r="B49" s="174" t="s">
        <v>229</v>
      </c>
      <c r="C49" s="205" t="s">
        <v>264</v>
      </c>
      <c r="D49" s="159" t="s">
        <v>246</v>
      </c>
      <c r="E49" s="204">
        <v>92</v>
      </c>
      <c r="F49" s="41"/>
      <c r="G49" s="165"/>
      <c r="H49" s="113">
        <f t="shared" si="6"/>
        <v>0</v>
      </c>
      <c r="I49" s="152"/>
      <c r="J49" s="152"/>
      <c r="K49" s="117">
        <f t="shared" si="0"/>
        <v>0</v>
      </c>
      <c r="L49" s="41">
        <f t="shared" si="1"/>
        <v>0</v>
      </c>
      <c r="M49" s="113">
        <f t="shared" si="2"/>
        <v>0</v>
      </c>
      <c r="N49" s="113">
        <f t="shared" si="3"/>
        <v>0</v>
      </c>
      <c r="O49" s="113">
        <f t="shared" si="4"/>
        <v>0</v>
      </c>
      <c r="P49" s="114">
        <f t="shared" si="5"/>
        <v>0</v>
      </c>
      <c r="Q49" s="64" t="s">
        <v>46</v>
      </c>
    </row>
    <row r="50" spans="1:17" ht="30.6" x14ac:dyDescent="0.2">
      <c r="A50" s="202">
        <v>36</v>
      </c>
      <c r="B50" s="174" t="s">
        <v>229</v>
      </c>
      <c r="C50" s="205" t="s">
        <v>265</v>
      </c>
      <c r="D50" s="159" t="s">
        <v>246</v>
      </c>
      <c r="E50" s="204">
        <v>42.35</v>
      </c>
      <c r="F50" s="41"/>
      <c r="G50" s="165"/>
      <c r="H50" s="113">
        <f t="shared" si="6"/>
        <v>0</v>
      </c>
      <c r="I50" s="152"/>
      <c r="J50" s="152"/>
      <c r="K50" s="117">
        <f t="shared" si="0"/>
        <v>0</v>
      </c>
      <c r="L50" s="41">
        <f t="shared" si="1"/>
        <v>0</v>
      </c>
      <c r="M50" s="113">
        <f t="shared" si="2"/>
        <v>0</v>
      </c>
      <c r="N50" s="113">
        <f t="shared" si="3"/>
        <v>0</v>
      </c>
      <c r="O50" s="113">
        <f t="shared" si="4"/>
        <v>0</v>
      </c>
      <c r="P50" s="114">
        <f t="shared" si="5"/>
        <v>0</v>
      </c>
      <c r="Q50" s="64" t="s">
        <v>46</v>
      </c>
    </row>
    <row r="51" spans="1:17" ht="20.399999999999999" x14ac:dyDescent="0.2">
      <c r="A51" s="202">
        <v>37</v>
      </c>
      <c r="B51" s="174" t="s">
        <v>229</v>
      </c>
      <c r="C51" s="141" t="s">
        <v>266</v>
      </c>
      <c r="D51" s="159" t="s">
        <v>231</v>
      </c>
      <c r="E51" s="159">
        <v>2</v>
      </c>
      <c r="F51" s="41"/>
      <c r="G51" s="165"/>
      <c r="H51" s="113">
        <f t="shared" si="6"/>
        <v>0</v>
      </c>
      <c r="I51" s="152"/>
      <c r="J51" s="152"/>
      <c r="K51" s="117">
        <f t="shared" si="0"/>
        <v>0</v>
      </c>
      <c r="L51" s="41">
        <f t="shared" si="1"/>
        <v>0</v>
      </c>
      <c r="M51" s="113">
        <f t="shared" si="2"/>
        <v>0</v>
      </c>
      <c r="N51" s="113">
        <f t="shared" si="3"/>
        <v>0</v>
      </c>
      <c r="O51" s="113">
        <f t="shared" si="4"/>
        <v>0</v>
      </c>
      <c r="P51" s="114">
        <f t="shared" si="5"/>
        <v>0</v>
      </c>
      <c r="Q51" s="64" t="s">
        <v>46</v>
      </c>
    </row>
    <row r="52" spans="1:17" ht="20.399999999999999" x14ac:dyDescent="0.2">
      <c r="A52" s="202">
        <v>38</v>
      </c>
      <c r="B52" s="174" t="s">
        <v>229</v>
      </c>
      <c r="C52" s="205" t="s">
        <v>267</v>
      </c>
      <c r="D52" s="159" t="s">
        <v>231</v>
      </c>
      <c r="E52" s="159">
        <v>4</v>
      </c>
      <c r="F52" s="41"/>
      <c r="G52" s="165"/>
      <c r="H52" s="113">
        <f t="shared" si="6"/>
        <v>0</v>
      </c>
      <c r="I52" s="152"/>
      <c r="J52" s="152"/>
      <c r="K52" s="117">
        <f t="shared" si="0"/>
        <v>0</v>
      </c>
      <c r="L52" s="41">
        <f t="shared" si="1"/>
        <v>0</v>
      </c>
      <c r="M52" s="113">
        <f t="shared" si="2"/>
        <v>0</v>
      </c>
      <c r="N52" s="113">
        <f t="shared" si="3"/>
        <v>0</v>
      </c>
      <c r="O52" s="113">
        <f t="shared" si="4"/>
        <v>0</v>
      </c>
      <c r="P52" s="114">
        <f t="shared" si="5"/>
        <v>0</v>
      </c>
      <c r="Q52" s="64" t="s">
        <v>46</v>
      </c>
    </row>
    <row r="53" spans="1:17" ht="20.399999999999999" x14ac:dyDescent="0.2">
      <c r="A53" s="202">
        <v>39</v>
      </c>
      <c r="B53" s="174" t="s">
        <v>229</v>
      </c>
      <c r="C53" s="205" t="s">
        <v>268</v>
      </c>
      <c r="D53" s="159" t="s">
        <v>231</v>
      </c>
      <c r="E53" s="159">
        <v>12</v>
      </c>
      <c r="F53" s="41"/>
      <c r="G53" s="165"/>
      <c r="H53" s="113">
        <f t="shared" si="6"/>
        <v>0</v>
      </c>
      <c r="I53" s="152"/>
      <c r="J53" s="152"/>
      <c r="K53" s="117">
        <f t="shared" si="0"/>
        <v>0</v>
      </c>
      <c r="L53" s="41">
        <f t="shared" si="1"/>
        <v>0</v>
      </c>
      <c r="M53" s="113">
        <f t="shared" si="2"/>
        <v>0</v>
      </c>
      <c r="N53" s="113">
        <f t="shared" si="3"/>
        <v>0</v>
      </c>
      <c r="O53" s="113">
        <f t="shared" si="4"/>
        <v>0</v>
      </c>
      <c r="P53" s="114">
        <f t="shared" si="5"/>
        <v>0</v>
      </c>
      <c r="Q53" s="64" t="s">
        <v>46</v>
      </c>
    </row>
    <row r="54" spans="1:17" ht="20.399999999999999" x14ac:dyDescent="0.2">
      <c r="A54" s="202">
        <v>40</v>
      </c>
      <c r="B54" s="174" t="s">
        <v>229</v>
      </c>
      <c r="C54" s="205" t="s">
        <v>244</v>
      </c>
      <c r="D54" s="159" t="s">
        <v>231</v>
      </c>
      <c r="E54" s="159">
        <v>4</v>
      </c>
      <c r="F54" s="41"/>
      <c r="G54" s="165"/>
      <c r="H54" s="113">
        <f t="shared" si="6"/>
        <v>0</v>
      </c>
      <c r="I54" s="152"/>
      <c r="J54" s="152"/>
      <c r="K54" s="117">
        <f t="shared" si="0"/>
        <v>0</v>
      </c>
      <c r="L54" s="41">
        <f t="shared" si="1"/>
        <v>0</v>
      </c>
      <c r="M54" s="113">
        <f t="shared" si="2"/>
        <v>0</v>
      </c>
      <c r="N54" s="113">
        <f t="shared" si="3"/>
        <v>0</v>
      </c>
      <c r="O54" s="113">
        <f t="shared" si="4"/>
        <v>0</v>
      </c>
      <c r="P54" s="114">
        <f t="shared" si="5"/>
        <v>0</v>
      </c>
      <c r="Q54" s="64" t="s">
        <v>46</v>
      </c>
    </row>
    <row r="55" spans="1:17" x14ac:dyDescent="0.2">
      <c r="A55" s="202">
        <v>41</v>
      </c>
      <c r="B55" s="203"/>
      <c r="C55" s="188" t="s">
        <v>269</v>
      </c>
      <c r="D55" s="174"/>
      <c r="E55" s="190"/>
      <c r="F55" s="41"/>
      <c r="G55" s="152"/>
      <c r="H55" s="113">
        <f t="shared" si="6"/>
        <v>0</v>
      </c>
      <c r="I55" s="165"/>
      <c r="J55" s="165"/>
      <c r="K55" s="117">
        <f t="shared" si="0"/>
        <v>0</v>
      </c>
      <c r="L55" s="41">
        <f t="shared" si="1"/>
        <v>0</v>
      </c>
      <c r="M55" s="113">
        <f t="shared" si="2"/>
        <v>0</v>
      </c>
      <c r="N55" s="113">
        <f t="shared" si="3"/>
        <v>0</v>
      </c>
      <c r="O55" s="113">
        <f t="shared" si="4"/>
        <v>0</v>
      </c>
      <c r="P55" s="114">
        <f t="shared" si="5"/>
        <v>0</v>
      </c>
      <c r="Q55" s="64" t="s">
        <v>46</v>
      </c>
    </row>
    <row r="56" spans="1:17" ht="20.399999999999999" x14ac:dyDescent="0.2">
      <c r="A56" s="202">
        <v>42</v>
      </c>
      <c r="B56" s="174" t="s">
        <v>229</v>
      </c>
      <c r="C56" s="141" t="s">
        <v>270</v>
      </c>
      <c r="D56" s="159" t="s">
        <v>231</v>
      </c>
      <c r="E56" s="204">
        <v>1</v>
      </c>
      <c r="F56" s="41"/>
      <c r="G56" s="165"/>
      <c r="H56" s="113">
        <f t="shared" si="6"/>
        <v>0</v>
      </c>
      <c r="I56" s="152"/>
      <c r="J56" s="152"/>
      <c r="K56" s="117">
        <f t="shared" si="0"/>
        <v>0</v>
      </c>
      <c r="L56" s="41">
        <f t="shared" si="1"/>
        <v>0</v>
      </c>
      <c r="M56" s="113">
        <f t="shared" si="2"/>
        <v>0</v>
      </c>
      <c r="N56" s="113">
        <f t="shared" si="3"/>
        <v>0</v>
      </c>
      <c r="O56" s="113">
        <f t="shared" si="4"/>
        <v>0</v>
      </c>
      <c r="P56" s="114">
        <f t="shared" si="5"/>
        <v>0</v>
      </c>
      <c r="Q56" s="64" t="s">
        <v>46</v>
      </c>
    </row>
    <row r="57" spans="1:17" ht="20.399999999999999" x14ac:dyDescent="0.2">
      <c r="A57" s="202">
        <v>43</v>
      </c>
      <c r="B57" s="174" t="s">
        <v>229</v>
      </c>
      <c r="C57" s="205" t="s">
        <v>271</v>
      </c>
      <c r="D57" s="159" t="s">
        <v>68</v>
      </c>
      <c r="E57" s="159">
        <v>1</v>
      </c>
      <c r="F57" s="41"/>
      <c r="G57" s="165"/>
      <c r="H57" s="113">
        <f t="shared" si="6"/>
        <v>0</v>
      </c>
      <c r="I57" s="152"/>
      <c r="J57" s="152"/>
      <c r="K57" s="117">
        <f t="shared" si="0"/>
        <v>0</v>
      </c>
      <c r="L57" s="41">
        <f t="shared" si="1"/>
        <v>0</v>
      </c>
      <c r="M57" s="113">
        <f t="shared" si="2"/>
        <v>0</v>
      </c>
      <c r="N57" s="113">
        <f t="shared" si="3"/>
        <v>0</v>
      </c>
      <c r="O57" s="113">
        <f t="shared" si="4"/>
        <v>0</v>
      </c>
      <c r="P57" s="114">
        <f t="shared" si="5"/>
        <v>0</v>
      </c>
      <c r="Q57" s="64" t="s">
        <v>46</v>
      </c>
    </row>
    <row r="58" spans="1:17" ht="20.399999999999999" x14ac:dyDescent="0.2">
      <c r="A58" s="202">
        <v>44</v>
      </c>
      <c r="B58" s="174" t="s">
        <v>229</v>
      </c>
      <c r="C58" s="141" t="s">
        <v>272</v>
      </c>
      <c r="D58" s="159" t="s">
        <v>117</v>
      </c>
      <c r="E58" s="204">
        <v>1</v>
      </c>
      <c r="F58" s="41"/>
      <c r="G58" s="165"/>
      <c r="H58" s="113">
        <f t="shared" si="6"/>
        <v>0</v>
      </c>
      <c r="I58" s="152"/>
      <c r="J58" s="152"/>
      <c r="K58" s="117">
        <f t="shared" si="0"/>
        <v>0</v>
      </c>
      <c r="L58" s="41">
        <f t="shared" si="1"/>
        <v>0</v>
      </c>
      <c r="M58" s="113">
        <f t="shared" si="2"/>
        <v>0</v>
      </c>
      <c r="N58" s="113">
        <f t="shared" si="3"/>
        <v>0</v>
      </c>
      <c r="O58" s="113">
        <f t="shared" si="4"/>
        <v>0</v>
      </c>
      <c r="P58" s="114">
        <f t="shared" si="5"/>
        <v>0</v>
      </c>
      <c r="Q58" s="64" t="s">
        <v>46</v>
      </c>
    </row>
    <row r="59" spans="1:17" ht="20.399999999999999" x14ac:dyDescent="0.2">
      <c r="A59" s="202">
        <v>45</v>
      </c>
      <c r="B59" s="174" t="s">
        <v>229</v>
      </c>
      <c r="C59" s="141" t="s">
        <v>273</v>
      </c>
      <c r="D59" s="159" t="s">
        <v>117</v>
      </c>
      <c r="E59" s="204">
        <v>1</v>
      </c>
      <c r="F59" s="41"/>
      <c r="G59" s="165"/>
      <c r="H59" s="113">
        <f t="shared" si="6"/>
        <v>0</v>
      </c>
      <c r="I59" s="152"/>
      <c r="J59" s="152"/>
      <c r="K59" s="117">
        <f t="shared" si="0"/>
        <v>0</v>
      </c>
      <c r="L59" s="41">
        <f t="shared" si="1"/>
        <v>0</v>
      </c>
      <c r="M59" s="113">
        <f t="shared" si="2"/>
        <v>0</v>
      </c>
      <c r="N59" s="113">
        <f t="shared" si="3"/>
        <v>0</v>
      </c>
      <c r="O59" s="113">
        <f t="shared" si="4"/>
        <v>0</v>
      </c>
      <c r="P59" s="114">
        <f t="shared" si="5"/>
        <v>0</v>
      </c>
      <c r="Q59" s="64" t="s">
        <v>46</v>
      </c>
    </row>
    <row r="60" spans="1:17" ht="20.399999999999999" x14ac:dyDescent="0.2">
      <c r="A60" s="202">
        <v>46</v>
      </c>
      <c r="B60" s="174" t="s">
        <v>229</v>
      </c>
      <c r="C60" s="141" t="s">
        <v>274</v>
      </c>
      <c r="D60" s="159" t="s">
        <v>117</v>
      </c>
      <c r="E60" s="204">
        <v>1</v>
      </c>
      <c r="F60" s="41"/>
      <c r="G60" s="165"/>
      <c r="H60" s="113">
        <f t="shared" si="6"/>
        <v>0</v>
      </c>
      <c r="I60" s="152"/>
      <c r="J60" s="152"/>
      <c r="K60" s="117">
        <f t="shared" si="0"/>
        <v>0</v>
      </c>
      <c r="L60" s="41">
        <f t="shared" si="1"/>
        <v>0</v>
      </c>
      <c r="M60" s="113">
        <f t="shared" si="2"/>
        <v>0</v>
      </c>
      <c r="N60" s="113">
        <f t="shared" si="3"/>
        <v>0</v>
      </c>
      <c r="O60" s="113">
        <f t="shared" si="4"/>
        <v>0</v>
      </c>
      <c r="P60" s="114">
        <f t="shared" si="5"/>
        <v>0</v>
      </c>
      <c r="Q60" s="64" t="s">
        <v>46</v>
      </c>
    </row>
    <row r="61" spans="1:17" ht="20.399999999999999" x14ac:dyDescent="0.2">
      <c r="A61" s="202">
        <v>47</v>
      </c>
      <c r="B61" s="174" t="s">
        <v>229</v>
      </c>
      <c r="C61" s="141" t="s">
        <v>275</v>
      </c>
      <c r="D61" s="159" t="s">
        <v>117</v>
      </c>
      <c r="E61" s="204">
        <v>1</v>
      </c>
      <c r="F61" s="41"/>
      <c r="G61" s="165"/>
      <c r="H61" s="113">
        <f t="shared" si="6"/>
        <v>0</v>
      </c>
      <c r="I61" s="152"/>
      <c r="J61" s="152"/>
      <c r="K61" s="117">
        <f t="shared" si="0"/>
        <v>0</v>
      </c>
      <c r="L61" s="41">
        <f t="shared" si="1"/>
        <v>0</v>
      </c>
      <c r="M61" s="113">
        <f t="shared" si="2"/>
        <v>0</v>
      </c>
      <c r="N61" s="113">
        <f t="shared" si="3"/>
        <v>0</v>
      </c>
      <c r="O61" s="113">
        <f t="shared" si="4"/>
        <v>0</v>
      </c>
      <c r="P61" s="114">
        <f t="shared" si="5"/>
        <v>0</v>
      </c>
      <c r="Q61" s="64" t="s">
        <v>46</v>
      </c>
    </row>
    <row r="62" spans="1:17" ht="20.399999999999999" x14ac:dyDescent="0.2">
      <c r="A62" s="202">
        <v>48</v>
      </c>
      <c r="B62" s="174" t="s">
        <v>229</v>
      </c>
      <c r="C62" s="141" t="s">
        <v>276</v>
      </c>
      <c r="D62" s="159" t="s">
        <v>117</v>
      </c>
      <c r="E62" s="159">
        <v>1</v>
      </c>
      <c r="F62" s="41"/>
      <c r="G62" s="165"/>
      <c r="H62" s="113">
        <f t="shared" si="6"/>
        <v>0</v>
      </c>
      <c r="I62" s="152"/>
      <c r="J62" s="152"/>
      <c r="K62" s="117">
        <f t="shared" si="0"/>
        <v>0</v>
      </c>
      <c r="L62" s="41">
        <f t="shared" si="1"/>
        <v>0</v>
      </c>
      <c r="M62" s="113">
        <f t="shared" si="2"/>
        <v>0</v>
      </c>
      <c r="N62" s="113">
        <f t="shared" si="3"/>
        <v>0</v>
      </c>
      <c r="O62" s="113">
        <f t="shared" si="4"/>
        <v>0</v>
      </c>
      <c r="P62" s="114">
        <f t="shared" si="5"/>
        <v>0</v>
      </c>
      <c r="Q62" s="64" t="s">
        <v>46</v>
      </c>
    </row>
    <row r="63" spans="1:17" ht="21" thickBot="1" x14ac:dyDescent="0.25">
      <c r="A63" s="202">
        <v>49</v>
      </c>
      <c r="B63" s="206" t="s">
        <v>229</v>
      </c>
      <c r="C63" s="205" t="s">
        <v>277</v>
      </c>
      <c r="D63" s="159" t="s">
        <v>117</v>
      </c>
      <c r="E63" s="204">
        <v>1</v>
      </c>
      <c r="F63" s="41"/>
      <c r="G63" s="165"/>
      <c r="H63" s="113">
        <f t="shared" si="6"/>
        <v>0</v>
      </c>
      <c r="I63" s="152"/>
      <c r="J63" s="152"/>
      <c r="K63" s="117">
        <f t="shared" si="0"/>
        <v>0</v>
      </c>
      <c r="L63" s="41">
        <f t="shared" si="1"/>
        <v>0</v>
      </c>
      <c r="M63" s="113">
        <f t="shared" si="2"/>
        <v>0</v>
      </c>
      <c r="N63" s="113">
        <f t="shared" si="3"/>
        <v>0</v>
      </c>
      <c r="O63" s="113">
        <f t="shared" si="4"/>
        <v>0</v>
      </c>
      <c r="P63" s="114">
        <f t="shared" si="5"/>
        <v>0</v>
      </c>
      <c r="Q63" s="64" t="s">
        <v>46</v>
      </c>
    </row>
    <row r="64" spans="1:17" ht="12" customHeight="1" thickBot="1" x14ac:dyDescent="0.25">
      <c r="A64" s="320" t="s">
        <v>62</v>
      </c>
      <c r="B64" s="321"/>
      <c r="C64" s="321"/>
      <c r="D64" s="321"/>
      <c r="E64" s="321"/>
      <c r="F64" s="321"/>
      <c r="G64" s="321"/>
      <c r="H64" s="321"/>
      <c r="I64" s="321"/>
      <c r="J64" s="321"/>
      <c r="K64" s="322"/>
      <c r="L64" s="132">
        <f>SUM(L14:L63)</f>
        <v>0</v>
      </c>
      <c r="M64" s="133">
        <f>SUM(M14:M63)</f>
        <v>0</v>
      </c>
      <c r="N64" s="133">
        <f>SUM(N14:N63)</f>
        <v>0</v>
      </c>
      <c r="O64" s="133">
        <f>SUM(O14:O63)</f>
        <v>0</v>
      </c>
      <c r="P64" s="134">
        <f>SUM(P14:P63)</f>
        <v>0</v>
      </c>
    </row>
    <row r="65" spans="1:16" x14ac:dyDescent="0.2">
      <c r="A65" s="16"/>
      <c r="B65" s="16"/>
      <c r="C65" s="16"/>
      <c r="D65" s="16"/>
      <c r="E65" s="16"/>
      <c r="F65" s="16"/>
      <c r="G65" s="16"/>
      <c r="H65" s="16"/>
      <c r="I65" s="16"/>
      <c r="J65" s="16"/>
      <c r="K65" s="16"/>
      <c r="L65" s="16"/>
      <c r="M65" s="16"/>
      <c r="N65" s="16"/>
      <c r="O65" s="16"/>
      <c r="P65" s="16"/>
    </row>
    <row r="66" spans="1:16" x14ac:dyDescent="0.2">
      <c r="A66" s="16"/>
      <c r="B66" s="16"/>
      <c r="C66" s="16"/>
      <c r="D66" s="16"/>
      <c r="E66" s="16"/>
      <c r="F66" s="16"/>
      <c r="G66" s="16"/>
      <c r="H66" s="16"/>
      <c r="I66" s="16"/>
      <c r="J66" s="16"/>
      <c r="K66" s="16"/>
      <c r="L66" s="16"/>
      <c r="M66" s="16"/>
      <c r="N66" s="16"/>
      <c r="O66" s="16"/>
      <c r="P66" s="16"/>
    </row>
    <row r="67" spans="1:16" x14ac:dyDescent="0.2">
      <c r="A67" s="1" t="s">
        <v>14</v>
      </c>
      <c r="B67" s="16"/>
      <c r="C67" s="323" t="str">
        <f>'Kops n'!C35:H35</f>
        <v>Gundega Ābelīte 03.06.2024</v>
      </c>
      <c r="D67" s="323"/>
      <c r="E67" s="323"/>
      <c r="F67" s="323"/>
      <c r="G67" s="323"/>
      <c r="H67" s="323"/>
      <c r="I67" s="16"/>
      <c r="J67" s="16"/>
      <c r="K67" s="16"/>
      <c r="L67" s="16"/>
      <c r="M67" s="16"/>
      <c r="N67" s="16"/>
      <c r="O67" s="16"/>
      <c r="P67" s="16"/>
    </row>
    <row r="68" spans="1:16" x14ac:dyDescent="0.2">
      <c r="A68" s="16"/>
      <c r="B68" s="16"/>
      <c r="C68" s="249" t="s">
        <v>15</v>
      </c>
      <c r="D68" s="249"/>
      <c r="E68" s="249"/>
      <c r="F68" s="249"/>
      <c r="G68" s="249"/>
      <c r="H68" s="249"/>
      <c r="I68" s="16"/>
      <c r="J68" s="16"/>
      <c r="K68" s="16"/>
      <c r="L68" s="16"/>
      <c r="M68" s="16"/>
      <c r="N68" s="16"/>
      <c r="O68" s="16"/>
      <c r="P68" s="16"/>
    </row>
    <row r="69" spans="1:16" x14ac:dyDescent="0.2">
      <c r="A69" s="16"/>
      <c r="B69" s="16"/>
      <c r="C69" s="16"/>
      <c r="D69" s="16"/>
      <c r="E69" s="16"/>
      <c r="F69" s="16"/>
      <c r="G69" s="16"/>
      <c r="H69" s="16"/>
      <c r="I69" s="16"/>
      <c r="J69" s="16"/>
      <c r="K69" s="16"/>
      <c r="L69" s="16"/>
      <c r="M69" s="16"/>
      <c r="N69" s="16"/>
      <c r="O69" s="16"/>
      <c r="P69" s="16"/>
    </row>
    <row r="70" spans="1:16" x14ac:dyDescent="0.2">
      <c r="A70" s="268" t="str">
        <f>'Kops n'!A38:D38</f>
        <v>Tāme sastādīta 2024. gada 3. jūnijā</v>
      </c>
      <c r="B70" s="269"/>
      <c r="C70" s="269"/>
      <c r="D70" s="269"/>
      <c r="E70" s="16"/>
      <c r="F70" s="16"/>
      <c r="G70" s="16"/>
      <c r="H70" s="16"/>
      <c r="I70" s="16"/>
      <c r="J70" s="16"/>
      <c r="K70" s="16"/>
      <c r="L70" s="16"/>
      <c r="M70" s="16"/>
      <c r="N70" s="16"/>
      <c r="O70" s="16"/>
      <c r="P70" s="16"/>
    </row>
    <row r="71" spans="1:16" x14ac:dyDescent="0.2">
      <c r="A71" s="16"/>
      <c r="B71" s="16"/>
      <c r="C71" s="16"/>
      <c r="D71" s="16"/>
      <c r="E71" s="16"/>
      <c r="F71" s="16"/>
      <c r="G71" s="16"/>
      <c r="H71" s="16"/>
      <c r="I71" s="16"/>
      <c r="J71" s="16"/>
      <c r="K71" s="16"/>
      <c r="L71" s="16"/>
      <c r="M71" s="16"/>
      <c r="N71" s="16"/>
      <c r="O71" s="16"/>
      <c r="P71" s="16"/>
    </row>
    <row r="72" spans="1:16" x14ac:dyDescent="0.2">
      <c r="A72" s="1" t="s">
        <v>41</v>
      </c>
      <c r="B72" s="16"/>
      <c r="C72" s="323" t="str">
        <f>'Kops n'!C40:H40</f>
        <v>Gundega Ābelīte 03.06.2024</v>
      </c>
      <c r="D72" s="323"/>
      <c r="E72" s="323"/>
      <c r="F72" s="323"/>
      <c r="G72" s="323"/>
      <c r="H72" s="323"/>
      <c r="I72" s="16"/>
      <c r="J72" s="16"/>
      <c r="K72" s="16"/>
      <c r="L72" s="16"/>
      <c r="M72" s="16"/>
      <c r="N72" s="16"/>
      <c r="O72" s="16"/>
      <c r="P72" s="16"/>
    </row>
    <row r="73" spans="1:16" x14ac:dyDescent="0.2">
      <c r="A73" s="16"/>
      <c r="B73" s="16"/>
      <c r="C73" s="249" t="s">
        <v>15</v>
      </c>
      <c r="D73" s="249"/>
      <c r="E73" s="249"/>
      <c r="F73" s="249"/>
      <c r="G73" s="249"/>
      <c r="H73" s="249"/>
      <c r="I73" s="16"/>
      <c r="J73" s="16"/>
      <c r="K73" s="16"/>
      <c r="L73" s="16"/>
      <c r="M73" s="16"/>
      <c r="N73" s="16"/>
      <c r="O73" s="16"/>
      <c r="P73" s="16"/>
    </row>
    <row r="74" spans="1:16" x14ac:dyDescent="0.2">
      <c r="A74" s="16"/>
      <c r="B74" s="16"/>
      <c r="C74" s="16"/>
      <c r="D74" s="16"/>
      <c r="E74" s="16"/>
      <c r="F74" s="16"/>
      <c r="G74" s="16"/>
      <c r="H74" s="16"/>
      <c r="I74" s="16"/>
      <c r="J74" s="16"/>
      <c r="K74" s="16"/>
      <c r="L74" s="16"/>
      <c r="M74" s="16"/>
      <c r="N74" s="16"/>
      <c r="O74" s="16"/>
      <c r="P74" s="16"/>
    </row>
    <row r="75" spans="1:16" x14ac:dyDescent="0.2">
      <c r="A75" s="80" t="s">
        <v>16</v>
      </c>
      <c r="B75" s="43"/>
      <c r="C75" s="87" t="str">
        <f>'Kops n'!C43</f>
        <v>1-00180</v>
      </c>
      <c r="D75" s="43"/>
      <c r="E75" s="16"/>
      <c r="F75" s="16"/>
      <c r="G75" s="16"/>
      <c r="H75" s="16"/>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73:H73"/>
    <mergeCell ref="C4:I4"/>
    <mergeCell ref="F12:K12"/>
    <mergeCell ref="A9:F9"/>
    <mergeCell ref="J9:M9"/>
    <mergeCell ref="D8:L8"/>
    <mergeCell ref="A64:K64"/>
    <mergeCell ref="C67:H67"/>
    <mergeCell ref="C68:H68"/>
    <mergeCell ref="A70:D70"/>
    <mergeCell ref="C72:H72"/>
  </mergeCells>
  <conditionalFormatting sqref="A9:F9">
    <cfRule type="containsText" dxfId="74" priority="33"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63">
    <cfRule type="cellIs" dxfId="73" priority="11" operator="equal">
      <formula>0</formula>
    </cfRule>
  </conditionalFormatting>
  <conditionalFormatting sqref="A64:K64">
    <cfRule type="containsText" dxfId="72" priority="41" operator="containsText" text="Tiešās izmaksas kopā, t. sk. darba devēja sociālais nodoklis __.__% ">
      <formula>NOT(ISERROR(SEARCH("Tiešās izmaksas kopā, t. sk. darba devēja sociālais nodoklis __.__% ",A64)))</formula>
    </cfRule>
  </conditionalFormatting>
  <conditionalFormatting sqref="C67:H67">
    <cfRule type="cellIs" dxfId="71" priority="50" operator="equal">
      <formula>0</formula>
    </cfRule>
  </conditionalFormatting>
  <conditionalFormatting sqref="C72:H72">
    <cfRule type="cellIs" dxfId="70" priority="51" operator="equal">
      <formula>0</formula>
    </cfRule>
  </conditionalFormatting>
  <conditionalFormatting sqref="C2:I2">
    <cfRule type="cellIs" dxfId="69" priority="34" operator="equal">
      <formula>0</formula>
    </cfRule>
  </conditionalFormatting>
  <conditionalFormatting sqref="C4:I4">
    <cfRule type="cellIs" dxfId="68" priority="48" operator="equal">
      <formula>0</formula>
    </cfRule>
  </conditionalFormatting>
  <conditionalFormatting sqref="D1">
    <cfRule type="cellIs" dxfId="67" priority="43" operator="equal">
      <formula>0</formula>
    </cfRule>
  </conditionalFormatting>
  <conditionalFormatting sqref="D5:L8">
    <cfRule type="cellIs" dxfId="66" priority="44" operator="equal">
      <formula>0</formula>
    </cfRule>
  </conditionalFormatting>
  <conditionalFormatting sqref="H14:H63">
    <cfRule type="cellIs" dxfId="65" priority="39" operator="equal">
      <formula>0</formula>
    </cfRule>
  </conditionalFormatting>
  <conditionalFormatting sqref="I14:J63">
    <cfRule type="cellIs" dxfId="64" priority="1" operator="equal">
      <formula>0</formula>
    </cfRule>
  </conditionalFormatting>
  <conditionalFormatting sqref="K14:P63">
    <cfRule type="cellIs" dxfId="63" priority="38" operator="equal">
      <formula>0</formula>
    </cfRule>
  </conditionalFormatting>
  <conditionalFormatting sqref="L64:P64">
    <cfRule type="cellIs" dxfId="62" priority="49" operator="equal">
      <formula>0</formula>
    </cfRule>
  </conditionalFormatting>
  <conditionalFormatting sqref="N9:O9">
    <cfRule type="cellIs" dxfId="61" priority="59" operator="equal">
      <formula>0</formula>
    </cfRule>
  </conditionalFormatting>
  <conditionalFormatting sqref="Q14:Q63">
    <cfRule type="cellIs" dxfId="60" priority="37" operator="equal">
      <formula>0</formula>
    </cfRule>
  </conditionalFormatting>
  <dataValidations count="1">
    <dataValidation type="list" allowBlank="1" showInputMessage="1" showErrorMessage="1" sqref="Q14:Q6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3" operator="containsText" id="{CA968219-76FB-4505-92C3-C4DDA46A6362}">
            <xm:f>NOT(ISERROR(SEARCH("Tāme sastādīta ____. gada ___. ______________",A70)))</xm:f>
            <xm:f>"Tāme sastādīta ____. gada ___. ______________"</xm:f>
            <x14:dxf>
              <font>
                <color auto="1"/>
              </font>
              <fill>
                <patternFill>
                  <bgColor rgb="FFC6EFCE"/>
                </patternFill>
              </fill>
            </x14:dxf>
          </x14:cfRule>
          <xm:sqref>A70</xm:sqref>
        </x14:conditionalFormatting>
        <x14:conditionalFormatting xmlns:xm="http://schemas.microsoft.com/office/excel/2006/main">
          <x14:cfRule type="containsText" priority="52" operator="containsText" id="{F298470E-59D4-4BDF-88C0-AD8C775F3EA9}">
            <xm:f>NOT(ISERROR(SEARCH("Sertifikāta Nr. _________________________________",A75)))</xm:f>
            <xm:f>"Sertifikāta Nr. _________________________________"</xm:f>
            <x14:dxf>
              <font>
                <color auto="1"/>
              </font>
              <fill>
                <patternFill>
                  <bgColor rgb="FFC6EFCE"/>
                </patternFill>
              </fill>
            </x14:dxf>
          </x14:cfRule>
          <xm:sqref>A75</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7030A0"/>
  </sheetPr>
  <dimension ref="A1:P76"/>
  <sheetViews>
    <sheetView topLeftCell="A51" workbookViewId="0">
      <selection activeCell="N73" sqref="N73"/>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'9a+c+n'!D1</f>
        <v>9</v>
      </c>
      <c r="E1" s="22"/>
      <c r="F1" s="22"/>
      <c r="G1" s="22"/>
      <c r="H1" s="22"/>
      <c r="I1" s="22"/>
      <c r="J1" s="22"/>
      <c r="N1" s="26"/>
      <c r="O1" s="27"/>
      <c r="P1" s="28"/>
    </row>
    <row r="2" spans="1:16" x14ac:dyDescent="0.2">
      <c r="A2" s="29"/>
      <c r="B2" s="29"/>
      <c r="C2" s="335" t="str">
        <f>'9a+c+n'!C2:I2</f>
        <v>Apkure, vēdināšana un gaisa kondicionēšana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'9a+c+n'!A9</f>
        <v>Tāme sastādīta  2024. gada tirgus cenās, pamatojoties uz AVK daļas rasējumiem</v>
      </c>
      <c r="B9" s="332"/>
      <c r="C9" s="332"/>
      <c r="D9" s="332"/>
      <c r="E9" s="332"/>
      <c r="F9" s="332"/>
      <c r="G9" s="31"/>
      <c r="H9" s="31"/>
      <c r="I9" s="31"/>
      <c r="J9" s="333" t="s">
        <v>45</v>
      </c>
      <c r="K9" s="333"/>
      <c r="L9" s="333"/>
      <c r="M9" s="333"/>
      <c r="N9" s="334">
        <f>P64</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23">
        <f>IF($C$4="Attiecināmās izmaksas",IF('9a+c+n'!$Q14="A",'9a+c+n'!B14,0),0)</f>
        <v>0</v>
      </c>
      <c r="C14" s="23">
        <f>IF($C$4="Attiecināmās izmaksas",IF('9a+c+n'!$Q14="A",'9a+c+n'!C14,0),0)</f>
        <v>0</v>
      </c>
      <c r="D14" s="23">
        <f>IF($C$4="Attiecināmās izmaksas",IF('9a+c+n'!$Q14="A",'9a+c+n'!D14,0),0)</f>
        <v>0</v>
      </c>
      <c r="E14" s="46"/>
      <c r="F14" s="66"/>
      <c r="G14" s="119"/>
      <c r="H14" s="119">
        <f>IF($C$4="Attiecināmās izmaksas",IF('9a+c+n'!$Q14="A",'9a+c+n'!H14,0),0)</f>
        <v>0</v>
      </c>
      <c r="I14" s="119"/>
      <c r="J14" s="119"/>
      <c r="K14" s="120">
        <f>IF($C$4="Attiecināmās izmaksas",IF('9a+c+n'!$Q14="A",'9a+c+n'!K14,0),0)</f>
        <v>0</v>
      </c>
      <c r="L14" s="66">
        <f>IF($C$4="Attiecināmās izmaksas",IF('9a+c+n'!$Q14="A",'9a+c+n'!L14,0),0)</f>
        <v>0</v>
      </c>
      <c r="M14" s="119">
        <f>IF($C$4="Attiecināmās izmaksas",IF('9a+c+n'!$Q14="A",'9a+c+n'!M14,0),0)</f>
        <v>0</v>
      </c>
      <c r="N14" s="119">
        <f>IF($C$4="Attiecināmās izmaksas",IF('9a+c+n'!$Q14="A",'9a+c+n'!N14,0),0)</f>
        <v>0</v>
      </c>
      <c r="O14" s="119">
        <f>IF($C$4="Attiecināmās izmaksas",IF('9a+c+n'!$Q14="A",'9a+c+n'!O14,0),0)</f>
        <v>0</v>
      </c>
      <c r="P14" s="120">
        <f>IF($C$4="Attiecināmās izmaksas",IF('9a+c+n'!$Q14="A",'9a+c+n'!P14,0),0)</f>
        <v>0</v>
      </c>
    </row>
    <row r="15" spans="1:16" ht="20.399999999999999" x14ac:dyDescent="0.2">
      <c r="A15" s="53">
        <f>IF(P15=0,0,IF(COUNTBLANK(P15)=1,0,COUNTA($P$14:P15)))</f>
        <v>0</v>
      </c>
      <c r="B15" s="24" t="str">
        <f>IF($C$4="Attiecināmās izmaksas",IF('9a+c+n'!$Q15="A",'9a+c+n'!B15,0),0)</f>
        <v>17-00000</v>
      </c>
      <c r="C15" s="24" t="str">
        <f>IF($C$4="Attiecināmās izmaksas",IF('9a+c+n'!$Q15="A",'9a+c+n'!C15,0),0)</f>
        <v>Radiators " Lyngson" ar atgaisotāju un korķi.                                          C22-400-1100 vai ekvivalents</v>
      </c>
      <c r="D15" s="24" t="str">
        <f>IF($C$4="Attiecināmās izmaksas",IF('9a+c+n'!$Q15="A",'9a+c+n'!D15,0),0)</f>
        <v>gb</v>
      </c>
      <c r="E15" s="47"/>
      <c r="F15" s="68"/>
      <c r="G15" s="121"/>
      <c r="H15" s="121">
        <f>IF($C$4="Attiecināmās izmaksas",IF('9a+c+n'!$Q15="A",'9a+c+n'!H15,0),0)</f>
        <v>0</v>
      </c>
      <c r="I15" s="121"/>
      <c r="J15" s="121"/>
      <c r="K15" s="122">
        <f>IF($C$4="Attiecināmās izmaksas",IF('9a+c+n'!$Q15="A",'9a+c+n'!K15,0),0)</f>
        <v>0</v>
      </c>
      <c r="L15" s="68">
        <f>IF($C$4="Attiecināmās izmaksas",IF('9a+c+n'!$Q15="A",'9a+c+n'!L15,0),0)</f>
        <v>0</v>
      </c>
      <c r="M15" s="121">
        <f>IF($C$4="Attiecināmās izmaksas",IF('9a+c+n'!$Q15="A",'9a+c+n'!M15,0),0)</f>
        <v>0</v>
      </c>
      <c r="N15" s="121">
        <f>IF($C$4="Attiecināmās izmaksas",IF('9a+c+n'!$Q15="A",'9a+c+n'!N15,0),0)</f>
        <v>0</v>
      </c>
      <c r="O15" s="121">
        <f>IF($C$4="Attiecināmās izmaksas",IF('9a+c+n'!$Q15="A",'9a+c+n'!O15,0),0)</f>
        <v>0</v>
      </c>
      <c r="P15" s="122">
        <f>IF($C$4="Attiecināmās izmaksas",IF('9a+c+n'!$Q15="A",'9a+c+n'!P15,0),0)</f>
        <v>0</v>
      </c>
    </row>
    <row r="16" spans="1:16" ht="20.399999999999999" x14ac:dyDescent="0.2">
      <c r="A16" s="53">
        <f>IF(P16=0,0,IF(COUNTBLANK(P16)=1,0,COUNTA($P$14:P16)))</f>
        <v>0</v>
      </c>
      <c r="B16" s="24" t="str">
        <f>IF($C$4="Attiecināmās izmaksas",IF('9a+c+n'!$Q16="A",'9a+c+n'!B16,0),0)</f>
        <v>17-00000</v>
      </c>
      <c r="C16" s="24" t="str">
        <f>IF($C$4="Attiecināmās izmaksas",IF('9a+c+n'!$Q16="A",'9a+c+n'!C16,0),0)</f>
        <v>Radiators " Lyngson" ar atgaisotāju un korķi.                                           C22-400-700 vai ekvivalents</v>
      </c>
      <c r="D16" s="24" t="str">
        <f>IF($C$4="Attiecināmās izmaksas",IF('9a+c+n'!$Q16="A",'9a+c+n'!D16,0),0)</f>
        <v>gb</v>
      </c>
      <c r="E16" s="47"/>
      <c r="F16" s="68"/>
      <c r="G16" s="121"/>
      <c r="H16" s="121">
        <f>IF($C$4="Attiecināmās izmaksas",IF('9a+c+n'!$Q16="A",'9a+c+n'!H16,0),0)</f>
        <v>0</v>
      </c>
      <c r="I16" s="121"/>
      <c r="J16" s="121"/>
      <c r="K16" s="122">
        <f>IF($C$4="Attiecināmās izmaksas",IF('9a+c+n'!$Q16="A",'9a+c+n'!K16,0),0)</f>
        <v>0</v>
      </c>
      <c r="L16" s="68">
        <f>IF($C$4="Attiecināmās izmaksas",IF('9a+c+n'!$Q16="A",'9a+c+n'!L16,0),0)</f>
        <v>0</v>
      </c>
      <c r="M16" s="121">
        <f>IF($C$4="Attiecināmās izmaksas",IF('9a+c+n'!$Q16="A",'9a+c+n'!M16,0),0)</f>
        <v>0</v>
      </c>
      <c r="N16" s="121">
        <f>IF($C$4="Attiecināmās izmaksas",IF('9a+c+n'!$Q16="A",'9a+c+n'!N16,0),0)</f>
        <v>0</v>
      </c>
      <c r="O16" s="121">
        <f>IF($C$4="Attiecināmās izmaksas",IF('9a+c+n'!$Q16="A",'9a+c+n'!O16,0),0)</f>
        <v>0</v>
      </c>
      <c r="P16" s="122">
        <f>IF($C$4="Attiecināmās izmaksas",IF('9a+c+n'!$Q16="A",'9a+c+n'!P16,0),0)</f>
        <v>0</v>
      </c>
    </row>
    <row r="17" spans="1:16" ht="20.399999999999999" x14ac:dyDescent="0.2">
      <c r="A17" s="53">
        <f>IF(P17=0,0,IF(COUNTBLANK(P17)=1,0,COUNTA($P$14:P17)))</f>
        <v>0</v>
      </c>
      <c r="B17" s="24" t="str">
        <f>IF($C$4="Attiecināmās izmaksas",IF('9a+c+n'!$Q17="A",'9a+c+n'!B17,0),0)</f>
        <v>17-00000</v>
      </c>
      <c r="C17" s="24" t="str">
        <f>IF($C$4="Attiecināmās izmaksas",IF('9a+c+n'!$Q17="A",'9a+c+n'!C17,0),0)</f>
        <v>Radiators " Lyngson" ar atgaisotāju un korķi.                                           C22-400-600 vai ekvivalents</v>
      </c>
      <c r="D17" s="24" t="str">
        <f>IF($C$4="Attiecināmās izmaksas",IF('9a+c+n'!$Q17="A",'9a+c+n'!D17,0),0)</f>
        <v>gb</v>
      </c>
      <c r="E17" s="47"/>
      <c r="F17" s="68"/>
      <c r="G17" s="121"/>
      <c r="H17" s="121">
        <f>IF($C$4="Attiecināmās izmaksas",IF('9a+c+n'!$Q17="A",'9a+c+n'!H17,0),0)</f>
        <v>0</v>
      </c>
      <c r="I17" s="121"/>
      <c r="J17" s="121"/>
      <c r="K17" s="122">
        <f>IF($C$4="Attiecināmās izmaksas",IF('9a+c+n'!$Q17="A",'9a+c+n'!K17,0),0)</f>
        <v>0</v>
      </c>
      <c r="L17" s="68">
        <f>IF($C$4="Attiecināmās izmaksas",IF('9a+c+n'!$Q17="A",'9a+c+n'!L17,0),0)</f>
        <v>0</v>
      </c>
      <c r="M17" s="121">
        <f>IF($C$4="Attiecināmās izmaksas",IF('9a+c+n'!$Q17="A",'9a+c+n'!M17,0),0)</f>
        <v>0</v>
      </c>
      <c r="N17" s="121">
        <f>IF($C$4="Attiecināmās izmaksas",IF('9a+c+n'!$Q17="A",'9a+c+n'!N17,0),0)</f>
        <v>0</v>
      </c>
      <c r="O17" s="121">
        <f>IF($C$4="Attiecināmās izmaksas",IF('9a+c+n'!$Q17="A",'9a+c+n'!O17,0),0)</f>
        <v>0</v>
      </c>
      <c r="P17" s="122">
        <f>IF($C$4="Attiecināmās izmaksas",IF('9a+c+n'!$Q17="A",'9a+c+n'!P17,0),0)</f>
        <v>0</v>
      </c>
    </row>
    <row r="18" spans="1:16" ht="20.399999999999999" x14ac:dyDescent="0.2">
      <c r="A18" s="53">
        <f>IF(P18=0,0,IF(COUNTBLANK(P18)=1,0,COUNTA($P$14:P18)))</f>
        <v>0</v>
      </c>
      <c r="B18" s="24" t="str">
        <f>IF($C$4="Attiecināmās izmaksas",IF('9a+c+n'!$Q18="A",'9a+c+n'!B18,0),0)</f>
        <v>17-00000</v>
      </c>
      <c r="C18" s="24" t="str">
        <f>IF($C$4="Attiecināmās izmaksas",IF('9a+c+n'!$Q18="A",'9a+c+n'!C18,0),0)</f>
        <v>Radiators " Lyngson" ar atgaisotāju un korķi.                                       C22-400-500 vai ekvivalents</v>
      </c>
      <c r="D18" s="24" t="str">
        <f>IF($C$4="Attiecināmās izmaksas",IF('9a+c+n'!$Q18="A",'9a+c+n'!D18,0),0)</f>
        <v>gb</v>
      </c>
      <c r="E18" s="47"/>
      <c r="F18" s="68"/>
      <c r="G18" s="121"/>
      <c r="H18" s="121">
        <f>IF($C$4="Attiecināmās izmaksas",IF('9a+c+n'!$Q18="A",'9a+c+n'!H18,0),0)</f>
        <v>0</v>
      </c>
      <c r="I18" s="121"/>
      <c r="J18" s="121"/>
      <c r="K18" s="122">
        <f>IF($C$4="Attiecināmās izmaksas",IF('9a+c+n'!$Q18="A",'9a+c+n'!K18,0),0)</f>
        <v>0</v>
      </c>
      <c r="L18" s="68">
        <f>IF($C$4="Attiecināmās izmaksas",IF('9a+c+n'!$Q18="A",'9a+c+n'!L18,0),0)</f>
        <v>0</v>
      </c>
      <c r="M18" s="121">
        <f>IF($C$4="Attiecināmās izmaksas",IF('9a+c+n'!$Q18="A",'9a+c+n'!M18,0),0)</f>
        <v>0</v>
      </c>
      <c r="N18" s="121">
        <f>IF($C$4="Attiecināmās izmaksas",IF('9a+c+n'!$Q18="A",'9a+c+n'!N18,0),0)</f>
        <v>0</v>
      </c>
      <c r="O18" s="121">
        <f>IF($C$4="Attiecināmās izmaksas",IF('9a+c+n'!$Q18="A",'9a+c+n'!O18,0),0)</f>
        <v>0</v>
      </c>
      <c r="P18" s="122">
        <f>IF($C$4="Attiecināmās izmaksas",IF('9a+c+n'!$Q18="A",'9a+c+n'!P18,0),0)</f>
        <v>0</v>
      </c>
    </row>
    <row r="19" spans="1:16" ht="20.399999999999999" x14ac:dyDescent="0.2">
      <c r="A19" s="53">
        <f>IF(P19=0,0,IF(COUNTBLANK(P19)=1,0,COUNTA($P$14:P19)))</f>
        <v>0</v>
      </c>
      <c r="B19" s="24" t="str">
        <f>IF($C$4="Attiecināmās izmaksas",IF('9a+c+n'!$Q19="A",'9a+c+n'!B19,0),0)</f>
        <v>17-00000</v>
      </c>
      <c r="C19" s="24" t="str">
        <f>IF($C$4="Attiecināmās izmaksas",IF('9a+c+n'!$Q19="A",'9a+c+n'!C19,0),0)</f>
        <v>Radiators " Lyngson" ar atgaisotāju un korķi.                                          C22-400-400 vai ekvivalents</v>
      </c>
      <c r="D19" s="24" t="str">
        <f>IF($C$4="Attiecināmās izmaksas",IF('9a+c+n'!$Q19="A",'9a+c+n'!D19,0),0)</f>
        <v>gb</v>
      </c>
      <c r="E19" s="47"/>
      <c r="F19" s="68"/>
      <c r="G19" s="121"/>
      <c r="H19" s="121">
        <f>IF($C$4="Attiecināmās izmaksas",IF('9a+c+n'!$Q19="A",'9a+c+n'!H19,0),0)</f>
        <v>0</v>
      </c>
      <c r="I19" s="121"/>
      <c r="J19" s="121"/>
      <c r="K19" s="122">
        <f>IF($C$4="Attiecināmās izmaksas",IF('9a+c+n'!$Q19="A",'9a+c+n'!K19,0),0)</f>
        <v>0</v>
      </c>
      <c r="L19" s="68">
        <f>IF($C$4="Attiecināmās izmaksas",IF('9a+c+n'!$Q19="A",'9a+c+n'!L19,0),0)</f>
        <v>0</v>
      </c>
      <c r="M19" s="121">
        <f>IF($C$4="Attiecināmās izmaksas",IF('9a+c+n'!$Q19="A",'9a+c+n'!M19,0),0)</f>
        <v>0</v>
      </c>
      <c r="N19" s="121">
        <f>IF($C$4="Attiecināmās izmaksas",IF('9a+c+n'!$Q19="A",'9a+c+n'!N19,0),0)</f>
        <v>0</v>
      </c>
      <c r="O19" s="121">
        <f>IF($C$4="Attiecināmās izmaksas",IF('9a+c+n'!$Q19="A",'9a+c+n'!O19,0),0)</f>
        <v>0</v>
      </c>
      <c r="P19" s="122">
        <f>IF($C$4="Attiecināmās izmaksas",IF('9a+c+n'!$Q19="A",'9a+c+n'!P19,0),0)</f>
        <v>0</v>
      </c>
    </row>
    <row r="20" spans="1:16" ht="20.399999999999999" x14ac:dyDescent="0.2">
      <c r="A20" s="53">
        <f>IF(P20=0,0,IF(COUNTBLANK(P20)=1,0,COUNTA($P$14:P20)))</f>
        <v>0</v>
      </c>
      <c r="B20" s="24" t="str">
        <f>IF($C$4="Attiecināmās izmaksas",IF('9a+c+n'!$Q20="A",'9a+c+n'!B20,0),0)</f>
        <v>17-00000</v>
      </c>
      <c r="C20" s="24" t="str">
        <f>IF($C$4="Attiecināmās izmaksas",IF('9a+c+n'!$Q20="A",'9a+c+n'!C20,0),0)</f>
        <v>Radiators " Lyngson" ar atgaisotāju un korķi.                                          C11-400-500 vai ekvivalents</v>
      </c>
      <c r="D20" s="24" t="str">
        <f>IF($C$4="Attiecināmās izmaksas",IF('9a+c+n'!$Q20="A",'9a+c+n'!D20,0),0)</f>
        <v>gb</v>
      </c>
      <c r="E20" s="47"/>
      <c r="F20" s="68"/>
      <c r="G20" s="121"/>
      <c r="H20" s="121">
        <f>IF($C$4="Attiecināmās izmaksas",IF('9a+c+n'!$Q20="A",'9a+c+n'!H20,0),0)</f>
        <v>0</v>
      </c>
      <c r="I20" s="121"/>
      <c r="J20" s="121"/>
      <c r="K20" s="122">
        <f>IF($C$4="Attiecināmās izmaksas",IF('9a+c+n'!$Q20="A",'9a+c+n'!K20,0),0)</f>
        <v>0</v>
      </c>
      <c r="L20" s="68">
        <f>IF($C$4="Attiecināmās izmaksas",IF('9a+c+n'!$Q20="A",'9a+c+n'!L20,0),0)</f>
        <v>0</v>
      </c>
      <c r="M20" s="121">
        <f>IF($C$4="Attiecināmās izmaksas",IF('9a+c+n'!$Q20="A",'9a+c+n'!M20,0),0)</f>
        <v>0</v>
      </c>
      <c r="N20" s="121">
        <f>IF($C$4="Attiecināmās izmaksas",IF('9a+c+n'!$Q20="A",'9a+c+n'!N20,0),0)</f>
        <v>0</v>
      </c>
      <c r="O20" s="121">
        <f>IF($C$4="Attiecināmās izmaksas",IF('9a+c+n'!$Q20="A",'9a+c+n'!O20,0),0)</f>
        <v>0</v>
      </c>
      <c r="P20" s="122">
        <f>IF($C$4="Attiecināmās izmaksas",IF('9a+c+n'!$Q20="A",'9a+c+n'!P20,0),0)</f>
        <v>0</v>
      </c>
    </row>
    <row r="21" spans="1:16" ht="20.399999999999999" x14ac:dyDescent="0.2">
      <c r="A21" s="53">
        <f>IF(P21=0,0,IF(COUNTBLANK(P21)=1,0,COUNTA($P$14:P21)))</f>
        <v>0</v>
      </c>
      <c r="B21" s="24" t="str">
        <f>IF($C$4="Attiecināmās izmaksas",IF('9a+c+n'!$Q21="A",'9a+c+n'!B21,0),0)</f>
        <v>17-00000</v>
      </c>
      <c r="C21" s="24" t="str">
        <f>IF($C$4="Attiecināmās izmaksas",IF('9a+c+n'!$Q21="A",'9a+c+n'!C21,0),0)</f>
        <v>Radiators " Lyngson" ar atgaisotāju un korķi.                                          C11-400-400 vai ekvivalents</v>
      </c>
      <c r="D21" s="24" t="str">
        <f>IF($C$4="Attiecināmās izmaksas",IF('9a+c+n'!$Q21="A",'9a+c+n'!D21,0),0)</f>
        <v>gb</v>
      </c>
      <c r="E21" s="47"/>
      <c r="F21" s="68"/>
      <c r="G21" s="121"/>
      <c r="H21" s="121">
        <f>IF($C$4="Attiecināmās izmaksas",IF('9a+c+n'!$Q21="A",'9a+c+n'!H21,0),0)</f>
        <v>0</v>
      </c>
      <c r="I21" s="121"/>
      <c r="J21" s="121"/>
      <c r="K21" s="122">
        <f>IF($C$4="Attiecināmās izmaksas",IF('9a+c+n'!$Q21="A",'9a+c+n'!K21,0),0)</f>
        <v>0</v>
      </c>
      <c r="L21" s="68">
        <f>IF($C$4="Attiecināmās izmaksas",IF('9a+c+n'!$Q21="A",'9a+c+n'!L21,0),0)</f>
        <v>0</v>
      </c>
      <c r="M21" s="121">
        <f>IF($C$4="Attiecināmās izmaksas",IF('9a+c+n'!$Q21="A",'9a+c+n'!M21,0),0)</f>
        <v>0</v>
      </c>
      <c r="N21" s="121">
        <f>IF($C$4="Attiecināmās izmaksas",IF('9a+c+n'!$Q21="A",'9a+c+n'!N21,0),0)</f>
        <v>0</v>
      </c>
      <c r="O21" s="121">
        <f>IF($C$4="Attiecināmās izmaksas",IF('9a+c+n'!$Q21="A",'9a+c+n'!O21,0),0)</f>
        <v>0</v>
      </c>
      <c r="P21" s="122">
        <f>IF($C$4="Attiecināmās izmaksas",IF('9a+c+n'!$Q21="A",'9a+c+n'!P21,0),0)</f>
        <v>0</v>
      </c>
    </row>
    <row r="22" spans="1:16" ht="20.399999999999999" x14ac:dyDescent="0.2">
      <c r="A22" s="53">
        <f>IF(P22=0,0,IF(COUNTBLANK(P22)=1,0,COUNTA($P$14:P22)))</f>
        <v>0</v>
      </c>
      <c r="B22" s="24" t="str">
        <f>IF($C$4="Attiecināmās izmaksas",IF('9a+c+n'!$Q22="A",'9a+c+n'!B22,0),0)</f>
        <v>17-00000</v>
      </c>
      <c r="C22" s="24" t="str">
        <f>IF($C$4="Attiecināmās izmaksas",IF('9a+c+n'!$Q22="A",'9a+c+n'!C22,0),0)</f>
        <v xml:space="preserve">Radiatora vārsts </v>
      </c>
      <c r="D22" s="24" t="str">
        <f>IF($C$4="Attiecināmās izmaksas",IF('9a+c+n'!$Q22="A",'9a+c+n'!D22,0),0)</f>
        <v>gb</v>
      </c>
      <c r="E22" s="47"/>
      <c r="F22" s="68"/>
      <c r="G22" s="121"/>
      <c r="H22" s="121">
        <f>IF($C$4="Attiecināmās izmaksas",IF('9a+c+n'!$Q22="A",'9a+c+n'!H22,0),0)</f>
        <v>0</v>
      </c>
      <c r="I22" s="121"/>
      <c r="J22" s="121"/>
      <c r="K22" s="122">
        <f>IF($C$4="Attiecināmās izmaksas",IF('9a+c+n'!$Q22="A",'9a+c+n'!K22,0),0)</f>
        <v>0</v>
      </c>
      <c r="L22" s="68">
        <f>IF($C$4="Attiecināmās izmaksas",IF('9a+c+n'!$Q22="A",'9a+c+n'!L22,0),0)</f>
        <v>0</v>
      </c>
      <c r="M22" s="121">
        <f>IF($C$4="Attiecināmās izmaksas",IF('9a+c+n'!$Q22="A",'9a+c+n'!M22,0),0)</f>
        <v>0</v>
      </c>
      <c r="N22" s="121">
        <f>IF($C$4="Attiecināmās izmaksas",IF('9a+c+n'!$Q22="A",'9a+c+n'!N22,0),0)</f>
        <v>0</v>
      </c>
      <c r="O22" s="121">
        <f>IF($C$4="Attiecināmās izmaksas",IF('9a+c+n'!$Q22="A",'9a+c+n'!O22,0),0)</f>
        <v>0</v>
      </c>
      <c r="P22" s="122">
        <f>IF($C$4="Attiecināmās izmaksas",IF('9a+c+n'!$Q22="A",'9a+c+n'!P22,0),0)</f>
        <v>0</v>
      </c>
    </row>
    <row r="23" spans="1:16" ht="20.399999999999999" x14ac:dyDescent="0.2">
      <c r="A23" s="53">
        <f>IF(P23=0,0,IF(COUNTBLANK(P23)=1,0,COUNTA($P$14:P23)))</f>
        <v>0</v>
      </c>
      <c r="B23" s="24" t="str">
        <f>IF($C$4="Attiecināmās izmaksas",IF('9a+c+n'!$Q23="A",'9a+c+n'!B23,0),0)</f>
        <v>17-00000</v>
      </c>
      <c r="C23" s="24" t="str">
        <f>IF($C$4="Attiecināmās izmaksas",IF('9a+c+n'!$Q23="A",'9a+c+n'!C23,0),0)</f>
        <v>Radiatora termostatiskie sensori Dn15,  (ar ierobežotu min.temp. 16°C)</v>
      </c>
      <c r="D23" s="24" t="str">
        <f>IF($C$4="Attiecināmās izmaksas",IF('9a+c+n'!$Q23="A",'9a+c+n'!D23,0),0)</f>
        <v>gb</v>
      </c>
      <c r="E23" s="47"/>
      <c r="F23" s="68"/>
      <c r="G23" s="121"/>
      <c r="H23" s="121">
        <f>IF($C$4="Attiecināmās izmaksas",IF('9a+c+n'!$Q23="A",'9a+c+n'!H23,0),0)</f>
        <v>0</v>
      </c>
      <c r="I23" s="121"/>
      <c r="J23" s="121"/>
      <c r="K23" s="122">
        <f>IF($C$4="Attiecināmās izmaksas",IF('9a+c+n'!$Q23="A",'9a+c+n'!K23,0),0)</f>
        <v>0</v>
      </c>
      <c r="L23" s="68">
        <f>IF($C$4="Attiecināmās izmaksas",IF('9a+c+n'!$Q23="A",'9a+c+n'!L23,0),0)</f>
        <v>0</v>
      </c>
      <c r="M23" s="121">
        <f>IF($C$4="Attiecināmās izmaksas",IF('9a+c+n'!$Q23="A",'9a+c+n'!M23,0),0)</f>
        <v>0</v>
      </c>
      <c r="N23" s="121">
        <f>IF($C$4="Attiecināmās izmaksas",IF('9a+c+n'!$Q23="A",'9a+c+n'!N23,0),0)</f>
        <v>0</v>
      </c>
      <c r="O23" s="121">
        <f>IF($C$4="Attiecināmās izmaksas",IF('9a+c+n'!$Q23="A",'9a+c+n'!O23,0),0)</f>
        <v>0</v>
      </c>
      <c r="P23" s="122">
        <f>IF($C$4="Attiecināmās izmaksas",IF('9a+c+n'!$Q23="A",'9a+c+n'!P23,0),0)</f>
        <v>0</v>
      </c>
    </row>
    <row r="24" spans="1:16" ht="20.399999999999999" x14ac:dyDescent="0.2">
      <c r="A24" s="53">
        <f>IF(P24=0,0,IF(COUNTBLANK(P24)=1,0,COUNTA($P$14:P24)))</f>
        <v>0</v>
      </c>
      <c r="B24" s="24" t="str">
        <f>IF($C$4="Attiecināmās izmaksas",IF('9a+c+n'!$Q24="A",'9a+c+n'!B24,0),0)</f>
        <v>17-00000</v>
      </c>
      <c r="C24" s="24" t="str">
        <f>IF($C$4="Attiecināmās izmaksas",IF('9a+c+n'!$Q24="A",'9a+c+n'!C24,0),0)</f>
        <v>Kāpņu telpā termostatiskie sensori ar atslēgu regulējami</v>
      </c>
      <c r="D24" s="24" t="str">
        <f>IF($C$4="Attiecināmās izmaksas",IF('9a+c+n'!$Q24="A",'9a+c+n'!D24,0),0)</f>
        <v>gb</v>
      </c>
      <c r="E24" s="47"/>
      <c r="F24" s="68"/>
      <c r="G24" s="121"/>
      <c r="H24" s="121">
        <f>IF($C$4="Attiecināmās izmaksas",IF('9a+c+n'!$Q24="A",'9a+c+n'!H24,0),0)</f>
        <v>0</v>
      </c>
      <c r="I24" s="121"/>
      <c r="J24" s="121"/>
      <c r="K24" s="122">
        <f>IF($C$4="Attiecināmās izmaksas",IF('9a+c+n'!$Q24="A",'9a+c+n'!K24,0),0)</f>
        <v>0</v>
      </c>
      <c r="L24" s="68">
        <f>IF($C$4="Attiecināmās izmaksas",IF('9a+c+n'!$Q24="A",'9a+c+n'!L24,0),0)</f>
        <v>0</v>
      </c>
      <c r="M24" s="121">
        <f>IF($C$4="Attiecināmās izmaksas",IF('9a+c+n'!$Q24="A",'9a+c+n'!M24,0),0)</f>
        <v>0</v>
      </c>
      <c r="N24" s="121">
        <f>IF($C$4="Attiecināmās izmaksas",IF('9a+c+n'!$Q24="A",'9a+c+n'!N24,0),0)</f>
        <v>0</v>
      </c>
      <c r="O24" s="121">
        <f>IF($C$4="Attiecināmās izmaksas",IF('9a+c+n'!$Q24="A",'9a+c+n'!O24,0),0)</f>
        <v>0</v>
      </c>
      <c r="P24" s="122">
        <f>IF($C$4="Attiecināmās izmaksas",IF('9a+c+n'!$Q24="A",'9a+c+n'!P24,0),0)</f>
        <v>0</v>
      </c>
    </row>
    <row r="25" spans="1:16" ht="20.399999999999999" x14ac:dyDescent="0.2">
      <c r="A25" s="53">
        <f>IF(P25=0,0,IF(COUNTBLANK(P25)=1,0,COUNTA($P$14:P25)))</f>
        <v>0</v>
      </c>
      <c r="B25" s="24" t="str">
        <f>IF($C$4="Attiecināmās izmaksas",IF('9a+c+n'!$Q25="A",'9a+c+n'!B25,0),0)</f>
        <v>17-00000</v>
      </c>
      <c r="C25" s="24" t="str">
        <f>IF($C$4="Attiecināmās izmaksas",IF('9a+c+n'!$Q25="A",'9a+c+n'!C25,0),0)</f>
        <v xml:space="preserve">Radiatora atgaitas noslēgventilis </v>
      </c>
      <c r="D25" s="24" t="str">
        <f>IF($C$4="Attiecināmās izmaksas",IF('9a+c+n'!$Q25="A",'9a+c+n'!D25,0),0)</f>
        <v>gb</v>
      </c>
      <c r="E25" s="47"/>
      <c r="F25" s="68"/>
      <c r="G25" s="121"/>
      <c r="H25" s="121">
        <f>IF($C$4="Attiecināmās izmaksas",IF('9a+c+n'!$Q25="A",'9a+c+n'!H25,0),0)</f>
        <v>0</v>
      </c>
      <c r="I25" s="121"/>
      <c r="J25" s="121"/>
      <c r="K25" s="122">
        <f>IF($C$4="Attiecināmās izmaksas",IF('9a+c+n'!$Q25="A",'9a+c+n'!K25,0),0)</f>
        <v>0</v>
      </c>
      <c r="L25" s="68">
        <f>IF($C$4="Attiecināmās izmaksas",IF('9a+c+n'!$Q25="A",'9a+c+n'!L25,0),0)</f>
        <v>0</v>
      </c>
      <c r="M25" s="121">
        <f>IF($C$4="Attiecināmās izmaksas",IF('9a+c+n'!$Q25="A",'9a+c+n'!M25,0),0)</f>
        <v>0</v>
      </c>
      <c r="N25" s="121">
        <f>IF($C$4="Attiecināmās izmaksas",IF('9a+c+n'!$Q25="A",'9a+c+n'!N25,0),0)</f>
        <v>0</v>
      </c>
      <c r="O25" s="121">
        <f>IF($C$4="Attiecināmās izmaksas",IF('9a+c+n'!$Q25="A",'9a+c+n'!O25,0),0)</f>
        <v>0</v>
      </c>
      <c r="P25" s="122">
        <f>IF($C$4="Attiecināmās izmaksas",IF('9a+c+n'!$Q25="A",'9a+c+n'!P25,0),0)</f>
        <v>0</v>
      </c>
    </row>
    <row r="26" spans="1:16" ht="20.399999999999999" x14ac:dyDescent="0.2">
      <c r="A26" s="53">
        <f>IF(P26=0,0,IF(COUNTBLANK(P26)=1,0,COUNTA($P$14:P26)))</f>
        <v>0</v>
      </c>
      <c r="B26" s="24" t="str">
        <f>IF($C$4="Attiecināmās izmaksas",IF('9a+c+n'!$Q26="A",'9a+c+n'!B26,0),0)</f>
        <v>17-00000</v>
      </c>
      <c r="C26" s="24" t="str">
        <f>IF($C$4="Attiecināmās izmaksas",IF('9a+c+n'!$Q26="A",'9a+c+n'!C26,0),0)</f>
        <v>Balansēšanas vārsts ar mērnipeļiem, dn15 (vadība no siltummezgla)</v>
      </c>
      <c r="D26" s="24" t="str">
        <f>IF($C$4="Attiecināmās izmaksas",IF('9a+c+n'!$Q26="A",'9a+c+n'!D26,0),0)</f>
        <v>gb</v>
      </c>
      <c r="E26" s="47"/>
      <c r="F26" s="68"/>
      <c r="G26" s="121"/>
      <c r="H26" s="121">
        <f>IF($C$4="Attiecināmās izmaksas",IF('9a+c+n'!$Q26="A",'9a+c+n'!H26,0),0)</f>
        <v>0</v>
      </c>
      <c r="I26" s="121"/>
      <c r="J26" s="121"/>
      <c r="K26" s="122">
        <f>IF($C$4="Attiecināmās izmaksas",IF('9a+c+n'!$Q26="A",'9a+c+n'!K26,0),0)</f>
        <v>0</v>
      </c>
      <c r="L26" s="68">
        <f>IF($C$4="Attiecināmās izmaksas",IF('9a+c+n'!$Q26="A",'9a+c+n'!L26,0),0)</f>
        <v>0</v>
      </c>
      <c r="M26" s="121">
        <f>IF($C$4="Attiecināmās izmaksas",IF('9a+c+n'!$Q26="A",'9a+c+n'!M26,0),0)</f>
        <v>0</v>
      </c>
      <c r="N26" s="121">
        <f>IF($C$4="Attiecināmās izmaksas",IF('9a+c+n'!$Q26="A",'9a+c+n'!N26,0),0)</f>
        <v>0</v>
      </c>
      <c r="O26" s="121">
        <f>IF($C$4="Attiecināmās izmaksas",IF('9a+c+n'!$Q26="A",'9a+c+n'!O26,0),0)</f>
        <v>0</v>
      </c>
      <c r="P26" s="122">
        <f>IF($C$4="Attiecināmās izmaksas",IF('9a+c+n'!$Q26="A",'9a+c+n'!P26,0),0)</f>
        <v>0</v>
      </c>
    </row>
    <row r="27" spans="1:16" ht="20.399999999999999" x14ac:dyDescent="0.2">
      <c r="A27" s="53">
        <f>IF(P27=0,0,IF(COUNTBLANK(P27)=1,0,COUNTA($P$14:P27)))</f>
        <v>0</v>
      </c>
      <c r="B27" s="24" t="str">
        <f>IF($C$4="Attiecināmās izmaksas",IF('9a+c+n'!$Q27="A",'9a+c+n'!B27,0),0)</f>
        <v>17-00000</v>
      </c>
      <c r="C27" s="24" t="str">
        <f>IF($C$4="Attiecināmās izmaksas",IF('9a+c+n'!$Q27="A",'9a+c+n'!C27,0),0)</f>
        <v>Lodveida vārsts dn15</v>
      </c>
      <c r="D27" s="24" t="str">
        <f>IF($C$4="Attiecināmās izmaksas",IF('9a+c+n'!$Q27="A",'9a+c+n'!D27,0),0)</f>
        <v>gb</v>
      </c>
      <c r="E27" s="47"/>
      <c r="F27" s="68"/>
      <c r="G27" s="121"/>
      <c r="H27" s="121">
        <f>IF($C$4="Attiecināmās izmaksas",IF('9a+c+n'!$Q27="A",'9a+c+n'!H27,0),0)</f>
        <v>0</v>
      </c>
      <c r="I27" s="121"/>
      <c r="J27" s="121"/>
      <c r="K27" s="122">
        <f>IF($C$4="Attiecināmās izmaksas",IF('9a+c+n'!$Q27="A",'9a+c+n'!K27,0),0)</f>
        <v>0</v>
      </c>
      <c r="L27" s="68">
        <f>IF($C$4="Attiecināmās izmaksas",IF('9a+c+n'!$Q27="A",'9a+c+n'!L27,0),0)</f>
        <v>0</v>
      </c>
      <c r="M27" s="121">
        <f>IF($C$4="Attiecināmās izmaksas",IF('9a+c+n'!$Q27="A",'9a+c+n'!M27,0),0)</f>
        <v>0</v>
      </c>
      <c r="N27" s="121">
        <f>IF($C$4="Attiecināmās izmaksas",IF('9a+c+n'!$Q27="A",'9a+c+n'!N27,0),0)</f>
        <v>0</v>
      </c>
      <c r="O27" s="121">
        <f>IF($C$4="Attiecināmās izmaksas",IF('9a+c+n'!$Q27="A",'9a+c+n'!O27,0),0)</f>
        <v>0</v>
      </c>
      <c r="P27" s="122">
        <f>IF($C$4="Attiecināmās izmaksas",IF('9a+c+n'!$Q27="A",'9a+c+n'!P27,0),0)</f>
        <v>0</v>
      </c>
    </row>
    <row r="28" spans="1:16" ht="20.399999999999999" x14ac:dyDescent="0.2">
      <c r="A28" s="53">
        <f>IF(P28=0,0,IF(COUNTBLANK(P28)=1,0,COUNTA($P$14:P28)))</f>
        <v>0</v>
      </c>
      <c r="B28" s="24" t="str">
        <f>IF($C$4="Attiecināmās izmaksas",IF('9a+c+n'!$Q28="A",'9a+c+n'!B28,0),0)</f>
        <v>17-00000</v>
      </c>
      <c r="C28" s="24" t="str">
        <f>IF($C$4="Attiecināmās izmaksas",IF('9a+c+n'!$Q28="A",'9a+c+n'!C28,0),0)</f>
        <v>Lodveida vārsts dn20</v>
      </c>
      <c r="D28" s="24" t="str">
        <f>IF($C$4="Attiecināmās izmaksas",IF('9a+c+n'!$Q28="A",'9a+c+n'!D28,0),0)</f>
        <v>gb</v>
      </c>
      <c r="E28" s="47"/>
      <c r="F28" s="68"/>
      <c r="G28" s="121"/>
      <c r="H28" s="121">
        <f>IF($C$4="Attiecināmās izmaksas",IF('9a+c+n'!$Q28="A",'9a+c+n'!H28,0),0)</f>
        <v>0</v>
      </c>
      <c r="I28" s="121"/>
      <c r="J28" s="121"/>
      <c r="K28" s="122">
        <f>IF($C$4="Attiecināmās izmaksas",IF('9a+c+n'!$Q28="A",'9a+c+n'!K28,0),0)</f>
        <v>0</v>
      </c>
      <c r="L28" s="68">
        <f>IF($C$4="Attiecināmās izmaksas",IF('9a+c+n'!$Q28="A",'9a+c+n'!L28,0),0)</f>
        <v>0</v>
      </c>
      <c r="M28" s="121">
        <f>IF($C$4="Attiecināmās izmaksas",IF('9a+c+n'!$Q28="A",'9a+c+n'!M28,0),0)</f>
        <v>0</v>
      </c>
      <c r="N28" s="121">
        <f>IF($C$4="Attiecināmās izmaksas",IF('9a+c+n'!$Q28="A",'9a+c+n'!N28,0),0)</f>
        <v>0</v>
      </c>
      <c r="O28" s="121">
        <f>IF($C$4="Attiecināmās izmaksas",IF('9a+c+n'!$Q28="A",'9a+c+n'!O28,0),0)</f>
        <v>0</v>
      </c>
      <c r="P28" s="122">
        <f>IF($C$4="Attiecināmās izmaksas",IF('9a+c+n'!$Q28="A",'9a+c+n'!P28,0),0)</f>
        <v>0</v>
      </c>
    </row>
    <row r="29" spans="1:16" ht="20.399999999999999" x14ac:dyDescent="0.2">
      <c r="A29" s="53">
        <f>IF(P29=0,0,IF(COUNTBLANK(P29)=1,0,COUNTA($P$14:P29)))</f>
        <v>0</v>
      </c>
      <c r="B29" s="24" t="str">
        <f>IF($C$4="Attiecināmās izmaksas",IF('9a+c+n'!$Q29="A",'9a+c+n'!B29,0),0)</f>
        <v>17-00000</v>
      </c>
      <c r="C29" s="24" t="str">
        <f>IF($C$4="Attiecināmās izmaksas",IF('9a+c+n'!$Q29="A",'9a+c+n'!C29,0),0)</f>
        <v xml:space="preserve">Tukšošanas vārsti </v>
      </c>
      <c r="D29" s="24" t="str">
        <f>IF($C$4="Attiecināmās izmaksas",IF('9a+c+n'!$Q29="A",'9a+c+n'!D29,0),0)</f>
        <v>gb</v>
      </c>
      <c r="E29" s="47"/>
      <c r="F29" s="68"/>
      <c r="G29" s="121"/>
      <c r="H29" s="121">
        <f>IF($C$4="Attiecināmās izmaksas",IF('9a+c+n'!$Q29="A",'9a+c+n'!H29,0),0)</f>
        <v>0</v>
      </c>
      <c r="I29" s="121"/>
      <c r="J29" s="121"/>
      <c r="K29" s="122">
        <f>IF($C$4="Attiecināmās izmaksas",IF('9a+c+n'!$Q29="A",'9a+c+n'!K29,0),0)</f>
        <v>0</v>
      </c>
      <c r="L29" s="68">
        <f>IF($C$4="Attiecināmās izmaksas",IF('9a+c+n'!$Q29="A",'9a+c+n'!L29,0),0)</f>
        <v>0</v>
      </c>
      <c r="M29" s="121">
        <f>IF($C$4="Attiecināmās izmaksas",IF('9a+c+n'!$Q29="A",'9a+c+n'!M29,0),0)</f>
        <v>0</v>
      </c>
      <c r="N29" s="121">
        <f>IF($C$4="Attiecināmās izmaksas",IF('9a+c+n'!$Q29="A",'9a+c+n'!N29,0),0)</f>
        <v>0</v>
      </c>
      <c r="O29" s="121">
        <f>IF($C$4="Attiecināmās izmaksas",IF('9a+c+n'!$Q29="A",'9a+c+n'!O29,0),0)</f>
        <v>0</v>
      </c>
      <c r="P29" s="122">
        <f>IF($C$4="Attiecināmās izmaksas",IF('9a+c+n'!$Q29="A",'9a+c+n'!P29,0),0)</f>
        <v>0</v>
      </c>
    </row>
    <row r="30" spans="1:16" ht="20.399999999999999" x14ac:dyDescent="0.2">
      <c r="A30" s="53">
        <f>IF(P30=0,0,IF(COUNTBLANK(P30)=1,0,COUNTA($P$14:P30)))</f>
        <v>0</v>
      </c>
      <c r="B30" s="24" t="str">
        <f>IF($C$4="Attiecināmās izmaksas",IF('9a+c+n'!$Q30="A",'9a+c+n'!B30,0),0)</f>
        <v>17-00000</v>
      </c>
      <c r="C30" s="24" t="str">
        <f>IF($C$4="Attiecināmās izmaksas",IF('9a+c+n'!$Q30="A",'9a+c+n'!C30,0),0)</f>
        <v xml:space="preserve">Presējamās tērauda caurules,Viega vai ekvivalents dn12 </v>
      </c>
      <c r="D30" s="24" t="str">
        <f>IF($C$4="Attiecināmās izmaksas",IF('9a+c+n'!$Q30="A",'9a+c+n'!D30,0),0)</f>
        <v>m</v>
      </c>
      <c r="E30" s="47"/>
      <c r="F30" s="68"/>
      <c r="G30" s="121"/>
      <c r="H30" s="121">
        <f>IF($C$4="Attiecināmās izmaksas",IF('9a+c+n'!$Q30="A",'9a+c+n'!H30,0),0)</f>
        <v>0</v>
      </c>
      <c r="I30" s="121"/>
      <c r="J30" s="121"/>
      <c r="K30" s="122">
        <f>IF($C$4="Attiecināmās izmaksas",IF('9a+c+n'!$Q30="A",'9a+c+n'!K30,0),0)</f>
        <v>0</v>
      </c>
      <c r="L30" s="68">
        <f>IF($C$4="Attiecināmās izmaksas",IF('9a+c+n'!$Q30="A",'9a+c+n'!L30,0),0)</f>
        <v>0</v>
      </c>
      <c r="M30" s="121">
        <f>IF($C$4="Attiecināmās izmaksas",IF('9a+c+n'!$Q30="A",'9a+c+n'!M30,0),0)</f>
        <v>0</v>
      </c>
      <c r="N30" s="121">
        <f>IF($C$4="Attiecināmās izmaksas",IF('9a+c+n'!$Q30="A",'9a+c+n'!N30,0),0)</f>
        <v>0</v>
      </c>
      <c r="O30" s="121">
        <f>IF($C$4="Attiecināmās izmaksas",IF('9a+c+n'!$Q30="A",'9a+c+n'!O30,0),0)</f>
        <v>0</v>
      </c>
      <c r="P30" s="122">
        <f>IF($C$4="Attiecināmās izmaksas",IF('9a+c+n'!$Q30="A",'9a+c+n'!P30,0),0)</f>
        <v>0</v>
      </c>
    </row>
    <row r="31" spans="1:16" ht="20.399999999999999" x14ac:dyDescent="0.2">
      <c r="A31" s="53">
        <f>IF(P31=0,0,IF(COUNTBLANK(P31)=1,0,COUNTA($P$14:P31)))</f>
        <v>0</v>
      </c>
      <c r="B31" s="24" t="str">
        <f>IF($C$4="Attiecināmās izmaksas",IF('9a+c+n'!$Q31="A",'9a+c+n'!B31,0),0)</f>
        <v>17-00001</v>
      </c>
      <c r="C31" s="24" t="str">
        <f>IF($C$4="Attiecināmās izmaksas",IF('9a+c+n'!$Q31="A",'9a+c+n'!C31,0),0)</f>
        <v>Presējamās tērauda caurules,Viega vai ekvivalents dn15</v>
      </c>
      <c r="D31" s="24" t="str">
        <f>IF($C$4="Attiecināmās izmaksas",IF('9a+c+n'!$Q31="A",'9a+c+n'!D31,0),0)</f>
        <v>m</v>
      </c>
      <c r="E31" s="47"/>
      <c r="F31" s="68"/>
      <c r="G31" s="121"/>
      <c r="H31" s="121">
        <f>IF($C$4="Attiecināmās izmaksas",IF('9a+c+n'!$Q31="A",'9a+c+n'!H31,0),0)</f>
        <v>0</v>
      </c>
      <c r="I31" s="121"/>
      <c r="J31" s="121"/>
      <c r="K31" s="122">
        <f>IF($C$4="Attiecināmās izmaksas",IF('9a+c+n'!$Q31="A",'9a+c+n'!K31,0),0)</f>
        <v>0</v>
      </c>
      <c r="L31" s="68">
        <f>IF($C$4="Attiecināmās izmaksas",IF('9a+c+n'!$Q31="A",'9a+c+n'!L31,0),0)</f>
        <v>0</v>
      </c>
      <c r="M31" s="121">
        <f>IF($C$4="Attiecināmās izmaksas",IF('9a+c+n'!$Q31="A",'9a+c+n'!M31,0),0)</f>
        <v>0</v>
      </c>
      <c r="N31" s="121">
        <f>IF($C$4="Attiecināmās izmaksas",IF('9a+c+n'!$Q31="A",'9a+c+n'!N31,0),0)</f>
        <v>0</v>
      </c>
      <c r="O31" s="121">
        <f>IF($C$4="Attiecināmās izmaksas",IF('9a+c+n'!$Q31="A",'9a+c+n'!O31,0),0)</f>
        <v>0</v>
      </c>
      <c r="P31" s="122">
        <f>IF($C$4="Attiecināmās izmaksas",IF('9a+c+n'!$Q31="A",'9a+c+n'!P31,0),0)</f>
        <v>0</v>
      </c>
    </row>
    <row r="32" spans="1:16" ht="20.399999999999999" x14ac:dyDescent="0.2">
      <c r="A32" s="53">
        <f>IF(P32=0,0,IF(COUNTBLANK(P32)=1,0,COUNTA($P$14:P32)))</f>
        <v>0</v>
      </c>
      <c r="B32" s="24" t="str">
        <f>IF($C$4="Attiecināmās izmaksas",IF('9a+c+n'!$Q32="A",'9a+c+n'!B32,0),0)</f>
        <v>17-00000</v>
      </c>
      <c r="C32" s="24" t="str">
        <f>IF($C$4="Attiecināmās izmaksas",IF('9a+c+n'!$Q32="A",'9a+c+n'!C32,0),0)</f>
        <v>Presējamās tērauda caurules,Viega vai ekvivalents dn18</v>
      </c>
      <c r="D32" s="24" t="str">
        <f>IF($C$4="Attiecināmās izmaksas",IF('9a+c+n'!$Q32="A",'9a+c+n'!D32,0),0)</f>
        <v>m</v>
      </c>
      <c r="E32" s="47"/>
      <c r="F32" s="68"/>
      <c r="G32" s="121"/>
      <c r="H32" s="121">
        <f>IF($C$4="Attiecināmās izmaksas",IF('9a+c+n'!$Q32="A",'9a+c+n'!H32,0),0)</f>
        <v>0</v>
      </c>
      <c r="I32" s="121"/>
      <c r="J32" s="121"/>
      <c r="K32" s="122">
        <f>IF($C$4="Attiecināmās izmaksas",IF('9a+c+n'!$Q32="A",'9a+c+n'!K32,0),0)</f>
        <v>0</v>
      </c>
      <c r="L32" s="68">
        <f>IF($C$4="Attiecināmās izmaksas",IF('9a+c+n'!$Q32="A",'9a+c+n'!L32,0),0)</f>
        <v>0</v>
      </c>
      <c r="M32" s="121">
        <f>IF($C$4="Attiecināmās izmaksas",IF('9a+c+n'!$Q32="A",'9a+c+n'!M32,0),0)</f>
        <v>0</v>
      </c>
      <c r="N32" s="121">
        <f>IF($C$4="Attiecināmās izmaksas",IF('9a+c+n'!$Q32="A",'9a+c+n'!N32,0),0)</f>
        <v>0</v>
      </c>
      <c r="O32" s="121">
        <f>IF($C$4="Attiecināmās izmaksas",IF('9a+c+n'!$Q32="A",'9a+c+n'!O32,0),0)</f>
        <v>0</v>
      </c>
      <c r="P32" s="122">
        <f>IF($C$4="Attiecināmās izmaksas",IF('9a+c+n'!$Q32="A",'9a+c+n'!P32,0),0)</f>
        <v>0</v>
      </c>
    </row>
    <row r="33" spans="1:16" ht="20.399999999999999" x14ac:dyDescent="0.2">
      <c r="A33" s="53">
        <f>IF(P33=0,0,IF(COUNTBLANK(P33)=1,0,COUNTA($P$14:P33)))</f>
        <v>0</v>
      </c>
      <c r="B33" s="24" t="str">
        <f>IF($C$4="Attiecināmās izmaksas",IF('9a+c+n'!$Q33="A",'9a+c+n'!B33,0),0)</f>
        <v>17-00000</v>
      </c>
      <c r="C33" s="24" t="str">
        <f>IF($C$4="Attiecināmās izmaksas",IF('9a+c+n'!$Q33="A",'9a+c+n'!C33,0),0)</f>
        <v>Presējamās tērauda caurules,Viega vai ekvivalents dn22</v>
      </c>
      <c r="D33" s="24" t="str">
        <f>IF($C$4="Attiecināmās izmaksas",IF('9a+c+n'!$Q33="A",'9a+c+n'!D33,0),0)</f>
        <v>m</v>
      </c>
      <c r="E33" s="47"/>
      <c r="F33" s="68"/>
      <c r="G33" s="121"/>
      <c r="H33" s="121">
        <f>IF($C$4="Attiecināmās izmaksas",IF('9a+c+n'!$Q33="A",'9a+c+n'!H33,0),0)</f>
        <v>0</v>
      </c>
      <c r="I33" s="121"/>
      <c r="J33" s="121"/>
      <c r="K33" s="122">
        <f>IF($C$4="Attiecināmās izmaksas",IF('9a+c+n'!$Q33="A",'9a+c+n'!K33,0),0)</f>
        <v>0</v>
      </c>
      <c r="L33" s="68">
        <f>IF($C$4="Attiecināmās izmaksas",IF('9a+c+n'!$Q33="A",'9a+c+n'!L33,0),0)</f>
        <v>0</v>
      </c>
      <c r="M33" s="121">
        <f>IF($C$4="Attiecināmās izmaksas",IF('9a+c+n'!$Q33="A",'9a+c+n'!M33,0),0)</f>
        <v>0</v>
      </c>
      <c r="N33" s="121">
        <f>IF($C$4="Attiecināmās izmaksas",IF('9a+c+n'!$Q33="A",'9a+c+n'!N33,0),0)</f>
        <v>0</v>
      </c>
      <c r="O33" s="121">
        <f>IF($C$4="Attiecināmās izmaksas",IF('9a+c+n'!$Q33="A",'9a+c+n'!O33,0),0)</f>
        <v>0</v>
      </c>
      <c r="P33" s="122">
        <f>IF($C$4="Attiecināmās izmaksas",IF('9a+c+n'!$Q33="A",'9a+c+n'!P33,0),0)</f>
        <v>0</v>
      </c>
    </row>
    <row r="34" spans="1:16" ht="20.399999999999999" x14ac:dyDescent="0.2">
      <c r="A34" s="53">
        <f>IF(P34=0,0,IF(COUNTBLANK(P34)=1,0,COUNTA($P$14:P34)))</f>
        <v>0</v>
      </c>
      <c r="B34" s="24" t="str">
        <f>IF($C$4="Attiecināmās izmaksas",IF('9a+c+n'!$Q34="A",'9a+c+n'!B34,0),0)</f>
        <v>17-00000</v>
      </c>
      <c r="C34" s="24" t="str">
        <f>IF($C$4="Attiecināmās izmaksas",IF('9a+c+n'!$Q34="A",'9a+c+n'!C34,0),0)</f>
        <v>Cauruļvadu fasondaļas (fitingi, savienojumi, pārejas)</v>
      </c>
      <c r="D34" s="24" t="str">
        <f>IF($C$4="Attiecināmās izmaksas",IF('9a+c+n'!$Q34="A",'9a+c+n'!D34,0),0)</f>
        <v>kompl.</v>
      </c>
      <c r="E34" s="47"/>
      <c r="F34" s="68"/>
      <c r="G34" s="121"/>
      <c r="H34" s="121">
        <f>IF($C$4="Attiecināmās izmaksas",IF('9a+c+n'!$Q34="A",'9a+c+n'!H34,0),0)</f>
        <v>0</v>
      </c>
      <c r="I34" s="121"/>
      <c r="J34" s="121"/>
      <c r="K34" s="122">
        <f>IF($C$4="Attiecināmās izmaksas",IF('9a+c+n'!$Q34="A",'9a+c+n'!K34,0),0)</f>
        <v>0</v>
      </c>
      <c r="L34" s="68">
        <f>IF($C$4="Attiecināmās izmaksas",IF('9a+c+n'!$Q34="A",'9a+c+n'!L34,0),0)</f>
        <v>0</v>
      </c>
      <c r="M34" s="121">
        <f>IF($C$4="Attiecināmās izmaksas",IF('9a+c+n'!$Q34="A",'9a+c+n'!M34,0),0)</f>
        <v>0</v>
      </c>
      <c r="N34" s="121">
        <f>IF($C$4="Attiecināmās izmaksas",IF('9a+c+n'!$Q34="A",'9a+c+n'!N34,0),0)</f>
        <v>0</v>
      </c>
      <c r="O34" s="121">
        <f>IF($C$4="Attiecināmās izmaksas",IF('9a+c+n'!$Q34="A",'9a+c+n'!O34,0),0)</f>
        <v>0</v>
      </c>
      <c r="P34" s="122">
        <f>IF($C$4="Attiecināmās izmaksas",IF('9a+c+n'!$Q34="A",'9a+c+n'!P34,0),0)</f>
        <v>0</v>
      </c>
    </row>
    <row r="35" spans="1:16" ht="20.399999999999999" x14ac:dyDescent="0.2">
      <c r="A35" s="53">
        <f>IF(P35=0,0,IF(COUNTBLANK(P35)=1,0,COUNTA($P$14:P35)))</f>
        <v>0</v>
      </c>
      <c r="B35" s="24" t="str">
        <f>IF($C$4="Attiecināmās izmaksas",IF('9a+c+n'!$Q35="A",'9a+c+n'!B35,0),0)</f>
        <v>17-00000</v>
      </c>
      <c r="C35" s="24" t="str">
        <f>IF($C$4="Attiecināmās izmaksas",IF('9a+c+n'!$Q35="A",'9a+c+n'!C35,0),0)</f>
        <v>Alokators  E-ITN 40 ar alumīnija montāžas plāksni vai ekvivalents</v>
      </c>
      <c r="D35" s="24" t="str">
        <f>IF($C$4="Attiecināmās izmaksas",IF('9a+c+n'!$Q35="A",'9a+c+n'!D35,0),0)</f>
        <v>gb</v>
      </c>
      <c r="E35" s="47"/>
      <c r="F35" s="68"/>
      <c r="G35" s="121"/>
      <c r="H35" s="121">
        <f>IF($C$4="Attiecināmās izmaksas",IF('9a+c+n'!$Q35="A",'9a+c+n'!H35,0),0)</f>
        <v>0</v>
      </c>
      <c r="I35" s="121"/>
      <c r="J35" s="121"/>
      <c r="K35" s="122">
        <f>IF($C$4="Attiecināmās izmaksas",IF('9a+c+n'!$Q35="A",'9a+c+n'!K35,0),0)</f>
        <v>0</v>
      </c>
      <c r="L35" s="68">
        <f>IF($C$4="Attiecināmās izmaksas",IF('9a+c+n'!$Q35="A",'9a+c+n'!L35,0),0)</f>
        <v>0</v>
      </c>
      <c r="M35" s="121">
        <f>IF($C$4="Attiecināmās izmaksas",IF('9a+c+n'!$Q35="A",'9a+c+n'!M35,0),0)</f>
        <v>0</v>
      </c>
      <c r="N35" s="121">
        <f>IF($C$4="Attiecināmās izmaksas",IF('9a+c+n'!$Q35="A",'9a+c+n'!N35,0),0)</f>
        <v>0</v>
      </c>
      <c r="O35" s="121">
        <f>IF($C$4="Attiecināmās izmaksas",IF('9a+c+n'!$Q35="A",'9a+c+n'!O35,0),0)</f>
        <v>0</v>
      </c>
      <c r="P35" s="122">
        <f>IF($C$4="Attiecināmās izmaksas",IF('9a+c+n'!$Q35="A",'9a+c+n'!P35,0),0)</f>
        <v>0</v>
      </c>
    </row>
    <row r="36" spans="1:16" ht="20.399999999999999" x14ac:dyDescent="0.2">
      <c r="A36" s="53">
        <f>IF(P36=0,0,IF(COUNTBLANK(P36)=1,0,COUNTA($P$14:P36)))</f>
        <v>0</v>
      </c>
      <c r="B36" s="24" t="str">
        <f>IF($C$4="Attiecināmās izmaksas",IF('9a+c+n'!$Q36="A",'9a+c+n'!B36,0),0)</f>
        <v>17-00000</v>
      </c>
      <c r="C36" s="24" t="str">
        <f>IF($C$4="Attiecināmās izmaksas",IF('9a+c+n'!$Q36="A",'9a+c+n'!C36,0),0)</f>
        <v>Radio centrāle Sky Meters koncentrators 220v 4G vai ekvivalents</v>
      </c>
      <c r="D36" s="24" t="str">
        <f>IF($C$4="Attiecināmās izmaksas",IF('9a+c+n'!$Q36="A",'9a+c+n'!D36,0),0)</f>
        <v>kompl.</v>
      </c>
      <c r="E36" s="47"/>
      <c r="F36" s="68"/>
      <c r="G36" s="121"/>
      <c r="H36" s="121">
        <f>IF($C$4="Attiecināmās izmaksas",IF('9a+c+n'!$Q36="A",'9a+c+n'!H36,0),0)</f>
        <v>0</v>
      </c>
      <c r="I36" s="121"/>
      <c r="J36" s="121"/>
      <c r="K36" s="122">
        <f>IF($C$4="Attiecināmās izmaksas",IF('9a+c+n'!$Q36="A",'9a+c+n'!K36,0),0)</f>
        <v>0</v>
      </c>
      <c r="L36" s="68">
        <f>IF($C$4="Attiecināmās izmaksas",IF('9a+c+n'!$Q36="A",'9a+c+n'!L36,0),0)</f>
        <v>0</v>
      </c>
      <c r="M36" s="121">
        <f>IF($C$4="Attiecināmās izmaksas",IF('9a+c+n'!$Q36="A",'9a+c+n'!M36,0),0)</f>
        <v>0</v>
      </c>
      <c r="N36" s="121">
        <f>IF($C$4="Attiecināmās izmaksas",IF('9a+c+n'!$Q36="A",'9a+c+n'!N36,0),0)</f>
        <v>0</v>
      </c>
      <c r="O36" s="121">
        <f>IF($C$4="Attiecināmās izmaksas",IF('9a+c+n'!$Q36="A",'9a+c+n'!O36,0),0)</f>
        <v>0</v>
      </c>
      <c r="P36" s="122">
        <f>IF($C$4="Attiecināmās izmaksas",IF('9a+c+n'!$Q36="A",'9a+c+n'!P36,0),0)</f>
        <v>0</v>
      </c>
    </row>
    <row r="37" spans="1:16" ht="20.399999999999999" x14ac:dyDescent="0.2">
      <c r="A37" s="53">
        <f>IF(P37=0,0,IF(COUNTBLANK(P37)=1,0,COUNTA($P$14:P37)))</f>
        <v>0</v>
      </c>
      <c r="B37" s="24" t="str">
        <f>IF($C$4="Attiecināmās izmaksas",IF('9a+c+n'!$Q37="A",'9a+c+n'!B37,0),0)</f>
        <v>17-00000</v>
      </c>
      <c r="C37" s="24" t="str">
        <f>IF($C$4="Attiecināmās izmaksas",IF('9a+c+n'!$Q37="A",'9a+c+n'!C37,0),0)</f>
        <v>Atkārtotājs Sky Meters  220v vai ekvivalents</v>
      </c>
      <c r="D37" s="24" t="str">
        <f>IF($C$4="Attiecināmās izmaksas",IF('9a+c+n'!$Q37="A",'9a+c+n'!D37,0),0)</f>
        <v>gb</v>
      </c>
      <c r="E37" s="47"/>
      <c r="F37" s="68"/>
      <c r="G37" s="121"/>
      <c r="H37" s="121">
        <f>IF($C$4="Attiecināmās izmaksas",IF('9a+c+n'!$Q37="A",'9a+c+n'!H37,0),0)</f>
        <v>0</v>
      </c>
      <c r="I37" s="121"/>
      <c r="J37" s="121"/>
      <c r="K37" s="122">
        <f>IF($C$4="Attiecināmās izmaksas",IF('9a+c+n'!$Q37="A",'9a+c+n'!K37,0),0)</f>
        <v>0</v>
      </c>
      <c r="L37" s="68">
        <f>IF($C$4="Attiecināmās izmaksas",IF('9a+c+n'!$Q37="A",'9a+c+n'!L37,0),0)</f>
        <v>0</v>
      </c>
      <c r="M37" s="121">
        <f>IF($C$4="Attiecināmās izmaksas",IF('9a+c+n'!$Q37="A",'9a+c+n'!M37,0),0)</f>
        <v>0</v>
      </c>
      <c r="N37" s="121">
        <f>IF($C$4="Attiecināmās izmaksas",IF('9a+c+n'!$Q37="A",'9a+c+n'!N37,0),0)</f>
        <v>0</v>
      </c>
      <c r="O37" s="121">
        <f>IF($C$4="Attiecināmās izmaksas",IF('9a+c+n'!$Q37="A",'9a+c+n'!O37,0),0)</f>
        <v>0</v>
      </c>
      <c r="P37" s="122">
        <f>IF($C$4="Attiecināmās izmaksas",IF('9a+c+n'!$Q37="A",'9a+c+n'!P37,0),0)</f>
        <v>0</v>
      </c>
    </row>
    <row r="38" spans="1:16" ht="20.399999999999999" x14ac:dyDescent="0.2">
      <c r="A38" s="53">
        <f>IF(P38=0,0,IF(COUNTBLANK(P38)=1,0,COUNTA($P$14:P38)))</f>
        <v>0</v>
      </c>
      <c r="B38" s="24" t="str">
        <f>IF($C$4="Attiecināmās izmaksas",IF('9a+c+n'!$Q38="A",'9a+c+n'!B38,0),0)</f>
        <v>17-00000</v>
      </c>
      <c r="C38" s="24" t="str">
        <f>IF($C$4="Attiecināmās izmaksas",IF('9a+c+n'!$Q38="A",'9a+c+n'!C38,0),0)</f>
        <v>Alokatoru sistēmas instalācijas darbi</v>
      </c>
      <c r="D38" s="24" t="str">
        <f>IF($C$4="Attiecināmās izmaksas",IF('9a+c+n'!$Q38="A",'9a+c+n'!D38,0),0)</f>
        <v>gb</v>
      </c>
      <c r="E38" s="47"/>
      <c r="F38" s="68"/>
      <c r="G38" s="121"/>
      <c r="H38" s="121">
        <f>IF($C$4="Attiecināmās izmaksas",IF('9a+c+n'!$Q38="A",'9a+c+n'!H38,0),0)</f>
        <v>0</v>
      </c>
      <c r="I38" s="121"/>
      <c r="J38" s="121"/>
      <c r="K38" s="122">
        <f>IF($C$4="Attiecināmās izmaksas",IF('9a+c+n'!$Q38="A",'9a+c+n'!K38,0),0)</f>
        <v>0</v>
      </c>
      <c r="L38" s="68">
        <f>IF($C$4="Attiecināmās izmaksas",IF('9a+c+n'!$Q38="A",'9a+c+n'!L38,0),0)</f>
        <v>0</v>
      </c>
      <c r="M38" s="121">
        <f>IF($C$4="Attiecināmās izmaksas",IF('9a+c+n'!$Q38="A",'9a+c+n'!M38,0),0)</f>
        <v>0</v>
      </c>
      <c r="N38" s="121">
        <f>IF($C$4="Attiecināmās izmaksas",IF('9a+c+n'!$Q38="A",'9a+c+n'!N38,0),0)</f>
        <v>0</v>
      </c>
      <c r="O38" s="121">
        <f>IF($C$4="Attiecināmās izmaksas",IF('9a+c+n'!$Q38="A",'9a+c+n'!O38,0),0)</f>
        <v>0</v>
      </c>
      <c r="P38" s="122">
        <f>IF($C$4="Attiecināmās izmaksas",IF('9a+c+n'!$Q38="A",'9a+c+n'!P38,0),0)</f>
        <v>0</v>
      </c>
    </row>
    <row r="39" spans="1:16" ht="20.399999999999999" x14ac:dyDescent="0.2">
      <c r="A39" s="53">
        <f>IF(P39=0,0,IF(COUNTBLANK(P39)=1,0,COUNTA($P$14:P39)))</f>
        <v>0</v>
      </c>
      <c r="B39" s="24" t="str">
        <f>IF($C$4="Attiecināmās izmaksas",IF('9a+c+n'!$Q39="A",'9a+c+n'!B39,0),0)</f>
        <v>17-00000</v>
      </c>
      <c r="C39" s="24" t="str">
        <f>IF($C$4="Attiecināmās izmaksas",IF('9a+c+n'!$Q39="A",'9a+c+n'!C39,0),0)</f>
        <v>Alokatoru servera parametrizēšana</v>
      </c>
      <c r="D39" s="24" t="str">
        <f>IF($C$4="Attiecināmās izmaksas",IF('9a+c+n'!$Q39="A",'9a+c+n'!D39,0),0)</f>
        <v>gb</v>
      </c>
      <c r="E39" s="47"/>
      <c r="F39" s="68"/>
      <c r="G39" s="121"/>
      <c r="H39" s="121">
        <f>IF($C$4="Attiecināmās izmaksas",IF('9a+c+n'!$Q39="A",'9a+c+n'!H39,0),0)</f>
        <v>0</v>
      </c>
      <c r="I39" s="121"/>
      <c r="J39" s="121"/>
      <c r="K39" s="122">
        <f>IF($C$4="Attiecināmās izmaksas",IF('9a+c+n'!$Q39="A",'9a+c+n'!K39,0),0)</f>
        <v>0</v>
      </c>
      <c r="L39" s="68">
        <f>IF($C$4="Attiecināmās izmaksas",IF('9a+c+n'!$Q39="A",'9a+c+n'!L39,0),0)</f>
        <v>0</v>
      </c>
      <c r="M39" s="121">
        <f>IF($C$4="Attiecināmās izmaksas",IF('9a+c+n'!$Q39="A",'9a+c+n'!M39,0),0)</f>
        <v>0</v>
      </c>
      <c r="N39" s="121">
        <f>IF($C$4="Attiecināmās izmaksas",IF('9a+c+n'!$Q39="A",'9a+c+n'!N39,0),0)</f>
        <v>0</v>
      </c>
      <c r="O39" s="121">
        <f>IF($C$4="Attiecināmās izmaksas",IF('9a+c+n'!$Q39="A",'9a+c+n'!O39,0),0)</f>
        <v>0</v>
      </c>
      <c r="P39" s="122">
        <f>IF($C$4="Attiecināmās izmaksas",IF('9a+c+n'!$Q39="A",'9a+c+n'!P39,0),0)</f>
        <v>0</v>
      </c>
    </row>
    <row r="40" spans="1:16" ht="20.399999999999999" x14ac:dyDescent="0.2">
      <c r="A40" s="53">
        <f>IF(P40=0,0,IF(COUNTBLANK(P40)=1,0,COUNTA($P$14:P40)))</f>
        <v>0</v>
      </c>
      <c r="B40" s="24" t="str">
        <f>IF($C$4="Attiecināmās izmaksas",IF('9a+c+n'!$Q40="A",'9a+c+n'!B40,0),0)</f>
        <v>17-00000</v>
      </c>
      <c r="C40" s="24" t="str">
        <f>IF($C$4="Attiecināmās izmaksas",IF('9a+c+n'!$Q40="A",'9a+c+n'!C40,0),0)</f>
        <v>Kompensatori garajaiem, taisnajiem trases posmiem</v>
      </c>
      <c r="D40" s="24" t="str">
        <f>IF($C$4="Attiecināmās izmaksas",IF('9a+c+n'!$Q40="A",'9a+c+n'!D40,0),0)</f>
        <v>komp.</v>
      </c>
      <c r="E40" s="47"/>
      <c r="F40" s="68"/>
      <c r="G40" s="121"/>
      <c r="H40" s="121">
        <f>IF($C$4="Attiecināmās izmaksas",IF('9a+c+n'!$Q40="A",'9a+c+n'!H40,0),0)</f>
        <v>0</v>
      </c>
      <c r="I40" s="121"/>
      <c r="J40" s="121"/>
      <c r="K40" s="122">
        <f>IF($C$4="Attiecināmās izmaksas",IF('9a+c+n'!$Q40="A",'9a+c+n'!K40,0),0)</f>
        <v>0</v>
      </c>
      <c r="L40" s="68">
        <f>IF($C$4="Attiecināmās izmaksas",IF('9a+c+n'!$Q40="A",'9a+c+n'!L40,0),0)</f>
        <v>0</v>
      </c>
      <c r="M40" s="121">
        <f>IF($C$4="Attiecināmās izmaksas",IF('9a+c+n'!$Q40="A",'9a+c+n'!M40,0),0)</f>
        <v>0</v>
      </c>
      <c r="N40" s="121">
        <f>IF($C$4="Attiecināmās izmaksas",IF('9a+c+n'!$Q40="A",'9a+c+n'!N40,0),0)</f>
        <v>0</v>
      </c>
      <c r="O40" s="121">
        <f>IF($C$4="Attiecināmās izmaksas",IF('9a+c+n'!$Q40="A",'9a+c+n'!O40,0),0)</f>
        <v>0</v>
      </c>
      <c r="P40" s="122">
        <f>IF($C$4="Attiecināmās izmaksas",IF('9a+c+n'!$Q40="A",'9a+c+n'!P40,0),0)</f>
        <v>0</v>
      </c>
    </row>
    <row r="41" spans="1:16" x14ac:dyDescent="0.2">
      <c r="A41" s="53">
        <f>IF(P41=0,0,IF(COUNTBLANK(P41)=1,0,COUNTA($P$14:P41)))</f>
        <v>0</v>
      </c>
      <c r="B41" s="24">
        <f>IF($C$4="Attiecināmās izmaksas",IF('9a+c+n'!$Q41="A",'9a+c+n'!B41,0),0)</f>
        <v>0</v>
      </c>
      <c r="C41" s="24" t="str">
        <f>IF($C$4="Attiecināmās izmaksas",IF('9a+c+n'!$Q41="A",'9a+c+n'!C41,0),0)</f>
        <v>Pagrbastāva maģistrālie cauruļvadi</v>
      </c>
      <c r="D41" s="24">
        <f>IF($C$4="Attiecināmās izmaksas",IF('9a+c+n'!$Q41="A",'9a+c+n'!D41,0),0)</f>
        <v>0</v>
      </c>
      <c r="E41" s="47"/>
      <c r="F41" s="68"/>
      <c r="G41" s="121"/>
      <c r="H41" s="121">
        <f>IF($C$4="Attiecināmās izmaksas",IF('9a+c+n'!$Q41="A",'9a+c+n'!H41,0),0)</f>
        <v>0</v>
      </c>
      <c r="I41" s="121"/>
      <c r="J41" s="121"/>
      <c r="K41" s="122">
        <f>IF($C$4="Attiecināmās izmaksas",IF('9a+c+n'!$Q41="A",'9a+c+n'!K41,0),0)</f>
        <v>0</v>
      </c>
      <c r="L41" s="68">
        <f>IF($C$4="Attiecināmās izmaksas",IF('9a+c+n'!$Q41="A",'9a+c+n'!L41,0),0)</f>
        <v>0</v>
      </c>
      <c r="M41" s="121">
        <f>IF($C$4="Attiecināmās izmaksas",IF('9a+c+n'!$Q41="A",'9a+c+n'!M41,0),0)</f>
        <v>0</v>
      </c>
      <c r="N41" s="121">
        <f>IF($C$4="Attiecināmās izmaksas",IF('9a+c+n'!$Q41="A",'9a+c+n'!N41,0),0)</f>
        <v>0</v>
      </c>
      <c r="O41" s="121">
        <f>IF($C$4="Attiecināmās izmaksas",IF('9a+c+n'!$Q41="A",'9a+c+n'!O41,0),0)</f>
        <v>0</v>
      </c>
      <c r="P41" s="122">
        <f>IF($C$4="Attiecināmās izmaksas",IF('9a+c+n'!$Q41="A",'9a+c+n'!P41,0),0)</f>
        <v>0</v>
      </c>
    </row>
    <row r="42" spans="1:16" ht="20.399999999999999" x14ac:dyDescent="0.2">
      <c r="A42" s="53">
        <f>IF(P42=0,0,IF(COUNTBLANK(P42)=1,0,COUNTA($P$14:P42)))</f>
        <v>0</v>
      </c>
      <c r="B42" s="24" t="str">
        <f>IF($C$4="Attiecināmās izmaksas",IF('9a+c+n'!$Q42="A",'9a+c+n'!B42,0),0)</f>
        <v>17-00000</v>
      </c>
      <c r="C42" s="24" t="str">
        <f>IF($C$4="Attiecināmās izmaksas",IF('9a+c+n'!$Q42="A",'9a+c+n'!C42,0),0)</f>
        <v>Presējamās tērauda caurules,Viega vai ekvivalents dn18</v>
      </c>
      <c r="D42" s="24" t="str">
        <f>IF($C$4="Attiecināmās izmaksas",IF('9a+c+n'!$Q42="A",'9a+c+n'!D42,0),0)</f>
        <v>m</v>
      </c>
      <c r="E42" s="47"/>
      <c r="F42" s="68"/>
      <c r="G42" s="121"/>
      <c r="H42" s="121">
        <f>IF($C$4="Attiecināmās izmaksas",IF('9a+c+n'!$Q42="A",'9a+c+n'!H42,0),0)</f>
        <v>0</v>
      </c>
      <c r="I42" s="121"/>
      <c r="J42" s="121"/>
      <c r="K42" s="122">
        <f>IF($C$4="Attiecināmās izmaksas",IF('9a+c+n'!$Q42="A",'9a+c+n'!K42,0),0)</f>
        <v>0</v>
      </c>
      <c r="L42" s="68">
        <f>IF($C$4="Attiecināmās izmaksas",IF('9a+c+n'!$Q42="A",'9a+c+n'!L42,0),0)</f>
        <v>0</v>
      </c>
      <c r="M42" s="121">
        <f>IF($C$4="Attiecināmās izmaksas",IF('9a+c+n'!$Q42="A",'9a+c+n'!M42,0),0)</f>
        <v>0</v>
      </c>
      <c r="N42" s="121">
        <f>IF($C$4="Attiecināmās izmaksas",IF('9a+c+n'!$Q42="A",'9a+c+n'!N42,0),0)</f>
        <v>0</v>
      </c>
      <c r="O42" s="121">
        <f>IF($C$4="Attiecināmās izmaksas",IF('9a+c+n'!$Q42="A",'9a+c+n'!O42,0),0)</f>
        <v>0</v>
      </c>
      <c r="P42" s="122">
        <f>IF($C$4="Attiecināmās izmaksas",IF('9a+c+n'!$Q42="A",'9a+c+n'!P42,0),0)</f>
        <v>0</v>
      </c>
    </row>
    <row r="43" spans="1:16" ht="20.399999999999999" x14ac:dyDescent="0.2">
      <c r="A43" s="53">
        <f>IF(P43=0,0,IF(COUNTBLANK(P43)=1,0,COUNTA($P$14:P43)))</f>
        <v>0</v>
      </c>
      <c r="B43" s="24" t="str">
        <f>IF($C$4="Attiecināmās izmaksas",IF('9a+c+n'!$Q43="A",'9a+c+n'!B43,0),0)</f>
        <v>17-00000</v>
      </c>
      <c r="C43" s="24" t="str">
        <f>IF($C$4="Attiecināmās izmaksas",IF('9a+c+n'!$Q43="A",'9a+c+n'!C43,0),0)</f>
        <v>Presējamās tērauda caurules,Viega vai ekvivalents dn22</v>
      </c>
      <c r="D43" s="24" t="str">
        <f>IF($C$4="Attiecināmās izmaksas",IF('9a+c+n'!$Q43="A",'9a+c+n'!D43,0),0)</f>
        <v>m</v>
      </c>
      <c r="E43" s="47"/>
      <c r="F43" s="68"/>
      <c r="G43" s="121"/>
      <c r="H43" s="121">
        <f>IF($C$4="Attiecināmās izmaksas",IF('9a+c+n'!$Q43="A",'9a+c+n'!H43,0),0)</f>
        <v>0</v>
      </c>
      <c r="I43" s="121"/>
      <c r="J43" s="121"/>
      <c r="K43" s="122">
        <f>IF($C$4="Attiecināmās izmaksas",IF('9a+c+n'!$Q43="A",'9a+c+n'!K43,0),0)</f>
        <v>0</v>
      </c>
      <c r="L43" s="68">
        <f>IF($C$4="Attiecināmās izmaksas",IF('9a+c+n'!$Q43="A",'9a+c+n'!L43,0),0)</f>
        <v>0</v>
      </c>
      <c r="M43" s="121">
        <f>IF($C$4="Attiecināmās izmaksas",IF('9a+c+n'!$Q43="A",'9a+c+n'!M43,0),0)</f>
        <v>0</v>
      </c>
      <c r="N43" s="121">
        <f>IF($C$4="Attiecināmās izmaksas",IF('9a+c+n'!$Q43="A",'9a+c+n'!N43,0),0)</f>
        <v>0</v>
      </c>
      <c r="O43" s="121">
        <f>IF($C$4="Attiecināmās izmaksas",IF('9a+c+n'!$Q43="A",'9a+c+n'!O43,0),0)</f>
        <v>0</v>
      </c>
      <c r="P43" s="122">
        <f>IF($C$4="Attiecināmās izmaksas",IF('9a+c+n'!$Q43="A",'9a+c+n'!P43,0),0)</f>
        <v>0</v>
      </c>
    </row>
    <row r="44" spans="1:16" ht="20.399999999999999" x14ac:dyDescent="0.2">
      <c r="A44" s="53">
        <f>IF(P44=0,0,IF(COUNTBLANK(P44)=1,0,COUNTA($P$14:P44)))</f>
        <v>0</v>
      </c>
      <c r="B44" s="24" t="str">
        <f>IF($C$4="Attiecināmās izmaksas",IF('9a+c+n'!$Q44="A",'9a+c+n'!B44,0),0)</f>
        <v>17-00000</v>
      </c>
      <c r="C44" s="24" t="str">
        <f>IF($C$4="Attiecināmās izmaksas",IF('9a+c+n'!$Q44="A",'9a+c+n'!C44,0),0)</f>
        <v>Presējamās tērauda caurules,Viega vai ekvivalents dn28</v>
      </c>
      <c r="D44" s="24" t="str">
        <f>IF($C$4="Attiecināmās izmaksas",IF('9a+c+n'!$Q44="A",'9a+c+n'!D44,0),0)</f>
        <v>m</v>
      </c>
      <c r="E44" s="47"/>
      <c r="F44" s="68"/>
      <c r="G44" s="121"/>
      <c r="H44" s="121">
        <f>IF($C$4="Attiecināmās izmaksas",IF('9a+c+n'!$Q44="A",'9a+c+n'!H44,0),0)</f>
        <v>0</v>
      </c>
      <c r="I44" s="121"/>
      <c r="J44" s="121"/>
      <c r="K44" s="122">
        <f>IF($C$4="Attiecināmās izmaksas",IF('9a+c+n'!$Q44="A",'9a+c+n'!K44,0),0)</f>
        <v>0</v>
      </c>
      <c r="L44" s="68">
        <f>IF($C$4="Attiecināmās izmaksas",IF('9a+c+n'!$Q44="A",'9a+c+n'!L44,0),0)</f>
        <v>0</v>
      </c>
      <c r="M44" s="121">
        <f>IF($C$4="Attiecināmās izmaksas",IF('9a+c+n'!$Q44="A",'9a+c+n'!M44,0),0)</f>
        <v>0</v>
      </c>
      <c r="N44" s="121">
        <f>IF($C$4="Attiecināmās izmaksas",IF('9a+c+n'!$Q44="A",'9a+c+n'!N44,0),0)</f>
        <v>0</v>
      </c>
      <c r="O44" s="121">
        <f>IF($C$4="Attiecināmās izmaksas",IF('9a+c+n'!$Q44="A",'9a+c+n'!O44,0),0)</f>
        <v>0</v>
      </c>
      <c r="P44" s="122">
        <f>IF($C$4="Attiecināmās izmaksas",IF('9a+c+n'!$Q44="A",'9a+c+n'!P44,0),0)</f>
        <v>0</v>
      </c>
    </row>
    <row r="45" spans="1:16" ht="20.399999999999999" x14ac:dyDescent="0.2">
      <c r="A45" s="53">
        <f>IF(P45=0,0,IF(COUNTBLANK(P45)=1,0,COUNTA($P$14:P45)))</f>
        <v>0</v>
      </c>
      <c r="B45" s="24" t="str">
        <f>IF($C$4="Attiecināmās izmaksas",IF('9a+c+n'!$Q45="A",'9a+c+n'!B45,0),0)</f>
        <v>17-00000</v>
      </c>
      <c r="C45" s="24" t="str">
        <f>IF($C$4="Attiecināmās izmaksas",IF('9a+c+n'!$Q45="A",'9a+c+n'!C45,0),0)</f>
        <v>Presējamās tērauda caurules,Viega vai ekvivalents dn35</v>
      </c>
      <c r="D45" s="24" t="str">
        <f>IF($C$4="Attiecināmās izmaksas",IF('9a+c+n'!$Q45="A",'9a+c+n'!D45,0),0)</f>
        <v>m</v>
      </c>
      <c r="E45" s="47"/>
      <c r="F45" s="68"/>
      <c r="G45" s="121"/>
      <c r="H45" s="121">
        <f>IF($C$4="Attiecināmās izmaksas",IF('9a+c+n'!$Q45="A",'9a+c+n'!H45,0),0)</f>
        <v>0</v>
      </c>
      <c r="I45" s="121"/>
      <c r="J45" s="121"/>
      <c r="K45" s="122">
        <f>IF($C$4="Attiecināmās izmaksas",IF('9a+c+n'!$Q45="A",'9a+c+n'!K45,0),0)</f>
        <v>0</v>
      </c>
      <c r="L45" s="68">
        <f>IF($C$4="Attiecināmās izmaksas",IF('9a+c+n'!$Q45="A",'9a+c+n'!L45,0),0)</f>
        <v>0</v>
      </c>
      <c r="M45" s="121">
        <f>IF($C$4="Attiecināmās izmaksas",IF('9a+c+n'!$Q45="A",'9a+c+n'!M45,0),0)</f>
        <v>0</v>
      </c>
      <c r="N45" s="121">
        <f>IF($C$4="Attiecināmās izmaksas",IF('9a+c+n'!$Q45="A",'9a+c+n'!N45,0),0)</f>
        <v>0</v>
      </c>
      <c r="O45" s="121">
        <f>IF($C$4="Attiecināmās izmaksas",IF('9a+c+n'!$Q45="A",'9a+c+n'!O45,0),0)</f>
        <v>0</v>
      </c>
      <c r="P45" s="122">
        <f>IF($C$4="Attiecināmās izmaksas",IF('9a+c+n'!$Q45="A",'9a+c+n'!P45,0),0)</f>
        <v>0</v>
      </c>
    </row>
    <row r="46" spans="1:16" ht="20.399999999999999" x14ac:dyDescent="0.2">
      <c r="A46" s="53">
        <f>IF(P46=0,0,IF(COUNTBLANK(P46)=1,0,COUNTA($P$14:P46)))</f>
        <v>0</v>
      </c>
      <c r="B46" s="24" t="str">
        <f>IF($C$4="Attiecināmās izmaksas",IF('9a+c+n'!$Q46="A",'9a+c+n'!B46,0),0)</f>
        <v>17-00000</v>
      </c>
      <c r="C46" s="24" t="str">
        <f>IF($C$4="Attiecināmās izmaksas",IF('9a+c+n'!$Q46="A",'9a+c+n'!C46,0),0)</f>
        <v>Cauruļvadu fasondaļas (fitingi, savienojumi, pārejas)</v>
      </c>
      <c r="D46" s="24" t="str">
        <f>IF($C$4="Attiecināmās izmaksas",IF('9a+c+n'!$Q46="A",'9a+c+n'!D46,0),0)</f>
        <v>kompl.</v>
      </c>
      <c r="E46" s="47"/>
      <c r="F46" s="68"/>
      <c r="G46" s="121"/>
      <c r="H46" s="121">
        <f>IF($C$4="Attiecināmās izmaksas",IF('9a+c+n'!$Q46="A",'9a+c+n'!H46,0),0)</f>
        <v>0</v>
      </c>
      <c r="I46" s="121"/>
      <c r="J46" s="121"/>
      <c r="K46" s="122">
        <f>IF($C$4="Attiecināmās izmaksas",IF('9a+c+n'!$Q46="A",'9a+c+n'!K46,0),0)</f>
        <v>0</v>
      </c>
      <c r="L46" s="68">
        <f>IF($C$4="Attiecināmās izmaksas",IF('9a+c+n'!$Q46="A",'9a+c+n'!L46,0),0)</f>
        <v>0</v>
      </c>
      <c r="M46" s="121">
        <f>IF($C$4="Attiecināmās izmaksas",IF('9a+c+n'!$Q46="A",'9a+c+n'!M46,0),0)</f>
        <v>0</v>
      </c>
      <c r="N46" s="121">
        <f>IF($C$4="Attiecināmās izmaksas",IF('9a+c+n'!$Q46="A",'9a+c+n'!N46,0),0)</f>
        <v>0</v>
      </c>
      <c r="O46" s="121">
        <f>IF($C$4="Attiecināmās izmaksas",IF('9a+c+n'!$Q46="A",'9a+c+n'!O46,0),0)</f>
        <v>0</v>
      </c>
      <c r="P46" s="122">
        <f>IF($C$4="Attiecināmās izmaksas",IF('9a+c+n'!$Q46="A",'9a+c+n'!P46,0),0)</f>
        <v>0</v>
      </c>
    </row>
    <row r="47" spans="1:16" ht="30.6" x14ac:dyDescent="0.2">
      <c r="A47" s="53">
        <f>IF(P47=0,0,IF(COUNTBLANK(P47)=1,0,COUNTA($P$14:P47)))</f>
        <v>0</v>
      </c>
      <c r="B47" s="24" t="str">
        <f>IF($C$4="Attiecināmās izmaksas",IF('9a+c+n'!$Q47="A",'9a+c+n'!B47,0),0)</f>
        <v>17-00000</v>
      </c>
      <c r="C47" s="24" t="str">
        <f>IF($C$4="Attiecināmās izmaksas",IF('9a+c+n'!$Q47="A",'9a+c+n'!C47,0),0)</f>
        <v>Siltumizolācija cauruļvadiem pagrabā, PAROC Hvac Section AluCoat T vai ekvivalents. λ50=0,037 W/mK (pie temperatūras 50oC). Biezums, b=50, Dn18</v>
      </c>
      <c r="D47" s="24" t="str">
        <f>IF($C$4="Attiecināmās izmaksas",IF('9a+c+n'!$Q47="A",'9a+c+n'!D47,0),0)</f>
        <v>m</v>
      </c>
      <c r="E47" s="47"/>
      <c r="F47" s="68"/>
      <c r="G47" s="121"/>
      <c r="H47" s="121">
        <f>IF($C$4="Attiecināmās izmaksas",IF('9a+c+n'!$Q47="A",'9a+c+n'!H47,0),0)</f>
        <v>0</v>
      </c>
      <c r="I47" s="121"/>
      <c r="J47" s="121"/>
      <c r="K47" s="122">
        <f>IF($C$4="Attiecināmās izmaksas",IF('9a+c+n'!$Q47="A",'9a+c+n'!K47,0),0)</f>
        <v>0</v>
      </c>
      <c r="L47" s="68">
        <f>IF($C$4="Attiecināmās izmaksas",IF('9a+c+n'!$Q47="A",'9a+c+n'!L47,0),0)</f>
        <v>0</v>
      </c>
      <c r="M47" s="121">
        <f>IF($C$4="Attiecināmās izmaksas",IF('9a+c+n'!$Q47="A",'9a+c+n'!M47,0),0)</f>
        <v>0</v>
      </c>
      <c r="N47" s="121">
        <f>IF($C$4="Attiecināmās izmaksas",IF('9a+c+n'!$Q47="A",'9a+c+n'!N47,0),0)</f>
        <v>0</v>
      </c>
      <c r="O47" s="121">
        <f>IF($C$4="Attiecināmās izmaksas",IF('9a+c+n'!$Q47="A",'9a+c+n'!O47,0),0)</f>
        <v>0</v>
      </c>
      <c r="P47" s="122">
        <f>IF($C$4="Attiecināmās izmaksas",IF('9a+c+n'!$Q47="A",'9a+c+n'!P47,0),0)</f>
        <v>0</v>
      </c>
    </row>
    <row r="48" spans="1:16" ht="30.6" x14ac:dyDescent="0.2">
      <c r="A48" s="53">
        <f>IF(P48=0,0,IF(COUNTBLANK(P48)=1,0,COUNTA($P$14:P48)))</f>
        <v>0</v>
      </c>
      <c r="B48" s="24" t="str">
        <f>IF($C$4="Attiecināmās izmaksas",IF('9a+c+n'!$Q48="A",'9a+c+n'!B48,0),0)</f>
        <v>17-00000</v>
      </c>
      <c r="C48" s="24" t="str">
        <f>IF($C$4="Attiecināmās izmaksas",IF('9a+c+n'!$Q48="A",'9a+c+n'!C48,0),0)</f>
        <v>Siltumizolācija cauruļvadiem pagrabā, PAROC Hvac Section AluCoat T vai ekvivalents. λ50=0,037 W/mK (pie temperatūras 50oC). Biezums, b=50, Dn22</v>
      </c>
      <c r="D48" s="24" t="str">
        <f>IF($C$4="Attiecināmās izmaksas",IF('9a+c+n'!$Q48="A",'9a+c+n'!D48,0),0)</f>
        <v>m</v>
      </c>
      <c r="E48" s="47"/>
      <c r="F48" s="68"/>
      <c r="G48" s="121"/>
      <c r="H48" s="121">
        <f>IF($C$4="Attiecināmās izmaksas",IF('9a+c+n'!$Q48="A",'9a+c+n'!H48,0),0)</f>
        <v>0</v>
      </c>
      <c r="I48" s="121"/>
      <c r="J48" s="121"/>
      <c r="K48" s="122">
        <f>IF($C$4="Attiecināmās izmaksas",IF('9a+c+n'!$Q48="A",'9a+c+n'!K48,0),0)</f>
        <v>0</v>
      </c>
      <c r="L48" s="68">
        <f>IF($C$4="Attiecināmās izmaksas",IF('9a+c+n'!$Q48="A",'9a+c+n'!L48,0),0)</f>
        <v>0</v>
      </c>
      <c r="M48" s="121">
        <f>IF($C$4="Attiecināmās izmaksas",IF('9a+c+n'!$Q48="A",'9a+c+n'!M48,0),0)</f>
        <v>0</v>
      </c>
      <c r="N48" s="121">
        <f>IF($C$4="Attiecināmās izmaksas",IF('9a+c+n'!$Q48="A",'9a+c+n'!N48,0),0)</f>
        <v>0</v>
      </c>
      <c r="O48" s="121">
        <f>IF($C$4="Attiecināmās izmaksas",IF('9a+c+n'!$Q48="A",'9a+c+n'!O48,0),0)</f>
        <v>0</v>
      </c>
      <c r="P48" s="122">
        <f>IF($C$4="Attiecināmās izmaksas",IF('9a+c+n'!$Q48="A",'9a+c+n'!P48,0),0)</f>
        <v>0</v>
      </c>
    </row>
    <row r="49" spans="1:16" ht="30.6" x14ac:dyDescent="0.2">
      <c r="A49" s="53">
        <f>IF(P49=0,0,IF(COUNTBLANK(P49)=1,0,COUNTA($P$14:P49)))</f>
        <v>0</v>
      </c>
      <c r="B49" s="24" t="str">
        <f>IF($C$4="Attiecināmās izmaksas",IF('9a+c+n'!$Q49="A",'9a+c+n'!B49,0),0)</f>
        <v>17-00000</v>
      </c>
      <c r="C49" s="24" t="str">
        <f>IF($C$4="Attiecināmās izmaksas",IF('9a+c+n'!$Q49="A",'9a+c+n'!C49,0),0)</f>
        <v>Siltumizolācija cauruļvadiem pagrabā, PAROC Hvac Section AluCoat T vai ekvivalents. λ50=0,037 W/mK (pie temperatūras 50oC). Biezums, b=50, Dn28</v>
      </c>
      <c r="D49" s="24" t="str">
        <f>IF($C$4="Attiecināmās izmaksas",IF('9a+c+n'!$Q49="A",'9a+c+n'!D49,0),0)</f>
        <v>m</v>
      </c>
      <c r="E49" s="47"/>
      <c r="F49" s="68"/>
      <c r="G49" s="121"/>
      <c r="H49" s="121">
        <f>IF($C$4="Attiecināmās izmaksas",IF('9a+c+n'!$Q49="A",'9a+c+n'!H49,0),0)</f>
        <v>0</v>
      </c>
      <c r="I49" s="121"/>
      <c r="J49" s="121"/>
      <c r="K49" s="122">
        <f>IF($C$4="Attiecināmās izmaksas",IF('9a+c+n'!$Q49="A",'9a+c+n'!K49,0),0)</f>
        <v>0</v>
      </c>
      <c r="L49" s="68">
        <f>IF($C$4="Attiecināmās izmaksas",IF('9a+c+n'!$Q49="A",'9a+c+n'!L49,0),0)</f>
        <v>0</v>
      </c>
      <c r="M49" s="121">
        <f>IF($C$4="Attiecināmās izmaksas",IF('9a+c+n'!$Q49="A",'9a+c+n'!M49,0),0)</f>
        <v>0</v>
      </c>
      <c r="N49" s="121">
        <f>IF($C$4="Attiecināmās izmaksas",IF('9a+c+n'!$Q49="A",'9a+c+n'!N49,0),0)</f>
        <v>0</v>
      </c>
      <c r="O49" s="121">
        <f>IF($C$4="Attiecināmās izmaksas",IF('9a+c+n'!$Q49="A",'9a+c+n'!O49,0),0)</f>
        <v>0</v>
      </c>
      <c r="P49" s="122">
        <f>IF($C$4="Attiecināmās izmaksas",IF('9a+c+n'!$Q49="A",'9a+c+n'!P49,0),0)</f>
        <v>0</v>
      </c>
    </row>
    <row r="50" spans="1:16" ht="30.6" x14ac:dyDescent="0.2">
      <c r="A50" s="53">
        <f>IF(P50=0,0,IF(COUNTBLANK(P50)=1,0,COUNTA($P$14:P50)))</f>
        <v>0</v>
      </c>
      <c r="B50" s="24" t="str">
        <f>IF($C$4="Attiecināmās izmaksas",IF('9a+c+n'!$Q50="A",'9a+c+n'!B50,0),0)</f>
        <v>17-00000</v>
      </c>
      <c r="C50" s="24" t="str">
        <f>IF($C$4="Attiecināmās izmaksas",IF('9a+c+n'!$Q50="A",'9a+c+n'!C50,0),0)</f>
        <v>Siltumizolācija cauruļvadiem pagrabā, PAROC Hvac Section AluCoat T vai ekvivalents. λ50=0,037 W/mK (pie temperatūras 50oC). Biezums, b=50, Dn35</v>
      </c>
      <c r="D50" s="24" t="str">
        <f>IF($C$4="Attiecināmās izmaksas",IF('9a+c+n'!$Q50="A",'9a+c+n'!D50,0),0)</f>
        <v>m</v>
      </c>
      <c r="E50" s="47"/>
      <c r="F50" s="68"/>
      <c r="G50" s="121"/>
      <c r="H50" s="121">
        <f>IF($C$4="Attiecināmās izmaksas",IF('9a+c+n'!$Q50="A",'9a+c+n'!H50,0),0)</f>
        <v>0</v>
      </c>
      <c r="I50" s="121"/>
      <c r="J50" s="121"/>
      <c r="K50" s="122">
        <f>IF($C$4="Attiecināmās izmaksas",IF('9a+c+n'!$Q50="A",'9a+c+n'!K50,0),0)</f>
        <v>0</v>
      </c>
      <c r="L50" s="68">
        <f>IF($C$4="Attiecināmās izmaksas",IF('9a+c+n'!$Q50="A",'9a+c+n'!L50,0),0)</f>
        <v>0</v>
      </c>
      <c r="M50" s="121">
        <f>IF($C$4="Attiecināmās izmaksas",IF('9a+c+n'!$Q50="A",'9a+c+n'!M50,0),0)</f>
        <v>0</v>
      </c>
      <c r="N50" s="121">
        <f>IF($C$4="Attiecināmās izmaksas",IF('9a+c+n'!$Q50="A",'9a+c+n'!N50,0),0)</f>
        <v>0</v>
      </c>
      <c r="O50" s="121">
        <f>IF($C$4="Attiecināmās izmaksas",IF('9a+c+n'!$Q50="A",'9a+c+n'!O50,0),0)</f>
        <v>0</v>
      </c>
      <c r="P50" s="122">
        <f>IF($C$4="Attiecināmās izmaksas",IF('9a+c+n'!$Q50="A",'9a+c+n'!P50,0),0)</f>
        <v>0</v>
      </c>
    </row>
    <row r="51" spans="1:16" ht="20.399999999999999" x14ac:dyDescent="0.2">
      <c r="A51" s="53">
        <f>IF(P51=0,0,IF(COUNTBLANK(P51)=1,0,COUNTA($P$14:P51)))</f>
        <v>0</v>
      </c>
      <c r="B51" s="24" t="str">
        <f>IF($C$4="Attiecināmās izmaksas",IF('9a+c+n'!$Q51="A",'9a+c+n'!B51,0),0)</f>
        <v>17-00000</v>
      </c>
      <c r="C51" s="24" t="str">
        <f>IF($C$4="Attiecināmās izmaksas",IF('9a+c+n'!$Q51="A",'9a+c+n'!C51,0),0)</f>
        <v>Noslēgvārsti dn35</v>
      </c>
      <c r="D51" s="24" t="str">
        <f>IF($C$4="Attiecināmās izmaksas",IF('9a+c+n'!$Q51="A",'9a+c+n'!D51,0),0)</f>
        <v>gb</v>
      </c>
      <c r="E51" s="47"/>
      <c r="F51" s="68"/>
      <c r="G51" s="121"/>
      <c r="H51" s="121">
        <f>IF($C$4="Attiecināmās izmaksas",IF('9a+c+n'!$Q51="A",'9a+c+n'!H51,0),0)</f>
        <v>0</v>
      </c>
      <c r="I51" s="121"/>
      <c r="J51" s="121"/>
      <c r="K51" s="122">
        <f>IF($C$4="Attiecināmās izmaksas",IF('9a+c+n'!$Q51="A",'9a+c+n'!K51,0),0)</f>
        <v>0</v>
      </c>
      <c r="L51" s="68">
        <f>IF($C$4="Attiecināmās izmaksas",IF('9a+c+n'!$Q51="A",'9a+c+n'!L51,0),0)</f>
        <v>0</v>
      </c>
      <c r="M51" s="121">
        <f>IF($C$4="Attiecināmās izmaksas",IF('9a+c+n'!$Q51="A",'9a+c+n'!M51,0),0)</f>
        <v>0</v>
      </c>
      <c r="N51" s="121">
        <f>IF($C$4="Attiecināmās izmaksas",IF('9a+c+n'!$Q51="A",'9a+c+n'!N51,0),0)</f>
        <v>0</v>
      </c>
      <c r="O51" s="121">
        <f>IF($C$4="Attiecināmās izmaksas",IF('9a+c+n'!$Q51="A",'9a+c+n'!O51,0),0)</f>
        <v>0</v>
      </c>
      <c r="P51" s="122">
        <f>IF($C$4="Attiecināmās izmaksas",IF('9a+c+n'!$Q51="A",'9a+c+n'!P51,0),0)</f>
        <v>0</v>
      </c>
    </row>
    <row r="52" spans="1:16" ht="20.399999999999999" x14ac:dyDescent="0.2">
      <c r="A52" s="53">
        <f>IF(P52=0,0,IF(COUNTBLANK(P52)=1,0,COUNTA($P$14:P52)))</f>
        <v>0</v>
      </c>
      <c r="B52" s="24" t="str">
        <f>IF($C$4="Attiecināmās izmaksas",IF('9a+c+n'!$Q52="A",'9a+c+n'!B52,0),0)</f>
        <v>17-00000</v>
      </c>
      <c r="C52" s="24" t="str">
        <f>IF($C$4="Attiecināmās izmaksas",IF('9a+c+n'!$Q52="A",'9a+c+n'!C52,0),0)</f>
        <v>Balansēšanas vārsts ar mērnipeļiem, dn25 (vadība no siltummezgla)</v>
      </c>
      <c r="D52" s="24" t="str">
        <f>IF($C$4="Attiecināmās izmaksas",IF('9a+c+n'!$Q52="A",'9a+c+n'!D52,0),0)</f>
        <v>gb</v>
      </c>
      <c r="E52" s="47"/>
      <c r="F52" s="68"/>
      <c r="G52" s="121"/>
      <c r="H52" s="121">
        <f>IF($C$4="Attiecināmās izmaksas",IF('9a+c+n'!$Q52="A",'9a+c+n'!H52,0),0)</f>
        <v>0</v>
      </c>
      <c r="I52" s="121"/>
      <c r="J52" s="121"/>
      <c r="K52" s="122">
        <f>IF($C$4="Attiecināmās izmaksas",IF('9a+c+n'!$Q52="A",'9a+c+n'!K52,0),0)</f>
        <v>0</v>
      </c>
      <c r="L52" s="68">
        <f>IF($C$4="Attiecināmās izmaksas",IF('9a+c+n'!$Q52="A",'9a+c+n'!L52,0),0)</f>
        <v>0</v>
      </c>
      <c r="M52" s="121">
        <f>IF($C$4="Attiecināmās izmaksas",IF('9a+c+n'!$Q52="A",'9a+c+n'!M52,0),0)</f>
        <v>0</v>
      </c>
      <c r="N52" s="121">
        <f>IF($C$4="Attiecināmās izmaksas",IF('9a+c+n'!$Q52="A",'9a+c+n'!N52,0),0)</f>
        <v>0</v>
      </c>
      <c r="O52" s="121">
        <f>IF($C$4="Attiecināmās izmaksas",IF('9a+c+n'!$Q52="A",'9a+c+n'!O52,0),0)</f>
        <v>0</v>
      </c>
      <c r="P52" s="122">
        <f>IF($C$4="Attiecināmās izmaksas",IF('9a+c+n'!$Q52="A",'9a+c+n'!P52,0),0)</f>
        <v>0</v>
      </c>
    </row>
    <row r="53" spans="1:16" ht="20.399999999999999" x14ac:dyDescent="0.2">
      <c r="A53" s="53">
        <f>IF(P53=0,0,IF(COUNTBLANK(P53)=1,0,COUNTA($P$14:P53)))</f>
        <v>0</v>
      </c>
      <c r="B53" s="24" t="str">
        <f>IF($C$4="Attiecināmās izmaksas",IF('9a+c+n'!$Q53="A",'9a+c+n'!B53,0),0)</f>
        <v>17-00000</v>
      </c>
      <c r="C53" s="24" t="str">
        <f>IF($C$4="Attiecināmās izmaksas",IF('9a+c+n'!$Q53="A",'9a+c+n'!C53,0),0)</f>
        <v>Lodveida vārsts dn28</v>
      </c>
      <c r="D53" s="24" t="str">
        <f>IF($C$4="Attiecināmās izmaksas",IF('9a+c+n'!$Q53="A",'9a+c+n'!D53,0),0)</f>
        <v>gb</v>
      </c>
      <c r="E53" s="47"/>
      <c r="F53" s="68"/>
      <c r="G53" s="121"/>
      <c r="H53" s="121">
        <f>IF($C$4="Attiecināmās izmaksas",IF('9a+c+n'!$Q53="A",'9a+c+n'!H53,0),0)</f>
        <v>0</v>
      </c>
      <c r="I53" s="121"/>
      <c r="J53" s="121"/>
      <c r="K53" s="122">
        <f>IF($C$4="Attiecināmās izmaksas",IF('9a+c+n'!$Q53="A",'9a+c+n'!K53,0),0)</f>
        <v>0</v>
      </c>
      <c r="L53" s="68">
        <f>IF($C$4="Attiecināmās izmaksas",IF('9a+c+n'!$Q53="A",'9a+c+n'!L53,0),0)</f>
        <v>0</v>
      </c>
      <c r="M53" s="121">
        <f>IF($C$4="Attiecināmās izmaksas",IF('9a+c+n'!$Q53="A",'9a+c+n'!M53,0),0)</f>
        <v>0</v>
      </c>
      <c r="N53" s="121">
        <f>IF($C$4="Attiecināmās izmaksas",IF('9a+c+n'!$Q53="A",'9a+c+n'!N53,0),0)</f>
        <v>0</v>
      </c>
      <c r="O53" s="121">
        <f>IF($C$4="Attiecināmās izmaksas",IF('9a+c+n'!$Q53="A",'9a+c+n'!O53,0),0)</f>
        <v>0</v>
      </c>
      <c r="P53" s="122">
        <f>IF($C$4="Attiecināmās izmaksas",IF('9a+c+n'!$Q53="A",'9a+c+n'!P53,0),0)</f>
        <v>0</v>
      </c>
    </row>
    <row r="54" spans="1:16" ht="20.399999999999999" x14ac:dyDescent="0.2">
      <c r="A54" s="53">
        <f>IF(P54=0,0,IF(COUNTBLANK(P54)=1,0,COUNTA($P$14:P54)))</f>
        <v>0</v>
      </c>
      <c r="B54" s="24" t="str">
        <f>IF($C$4="Attiecināmās izmaksas",IF('9a+c+n'!$Q54="A",'9a+c+n'!B54,0),0)</f>
        <v>17-00000</v>
      </c>
      <c r="C54" s="24" t="str">
        <f>IF($C$4="Attiecināmās izmaksas",IF('9a+c+n'!$Q54="A",'9a+c+n'!C54,0),0)</f>
        <v xml:space="preserve">Tukšošanas vārsti </v>
      </c>
      <c r="D54" s="24" t="str">
        <f>IF($C$4="Attiecināmās izmaksas",IF('9a+c+n'!$Q54="A",'9a+c+n'!D54,0),0)</f>
        <v>gb</v>
      </c>
      <c r="E54" s="47"/>
      <c r="F54" s="68"/>
      <c r="G54" s="121"/>
      <c r="H54" s="121">
        <f>IF($C$4="Attiecināmās izmaksas",IF('9a+c+n'!$Q54="A",'9a+c+n'!H54,0),0)</f>
        <v>0</v>
      </c>
      <c r="I54" s="121"/>
      <c r="J54" s="121"/>
      <c r="K54" s="122">
        <f>IF($C$4="Attiecināmās izmaksas",IF('9a+c+n'!$Q54="A",'9a+c+n'!K54,0),0)</f>
        <v>0</v>
      </c>
      <c r="L54" s="68">
        <f>IF($C$4="Attiecināmās izmaksas",IF('9a+c+n'!$Q54="A",'9a+c+n'!L54,0),0)</f>
        <v>0</v>
      </c>
      <c r="M54" s="121">
        <f>IF($C$4="Attiecināmās izmaksas",IF('9a+c+n'!$Q54="A",'9a+c+n'!M54,0),0)</f>
        <v>0</v>
      </c>
      <c r="N54" s="121">
        <f>IF($C$4="Attiecināmās izmaksas",IF('9a+c+n'!$Q54="A",'9a+c+n'!N54,0),0)</f>
        <v>0</v>
      </c>
      <c r="O54" s="121">
        <f>IF($C$4="Attiecināmās izmaksas",IF('9a+c+n'!$Q54="A",'9a+c+n'!O54,0),0)</f>
        <v>0</v>
      </c>
      <c r="P54" s="122">
        <f>IF($C$4="Attiecināmās izmaksas",IF('9a+c+n'!$Q54="A",'9a+c+n'!P54,0),0)</f>
        <v>0</v>
      </c>
    </row>
    <row r="55" spans="1:16" x14ac:dyDescent="0.2">
      <c r="A55" s="53">
        <f>IF(P55=0,0,IF(COUNTBLANK(P55)=1,0,COUNTA($P$14:P55)))</f>
        <v>0</v>
      </c>
      <c r="B55" s="24">
        <f>IF($C$4="Attiecināmās izmaksas",IF('9a+c+n'!$Q55="A",'9a+c+n'!B55,0),0)</f>
        <v>0</v>
      </c>
      <c r="C55" s="24" t="str">
        <f>IF($C$4="Attiecināmās izmaksas",IF('9a+c+n'!$Q55="A",'9a+c+n'!C55,0),0)</f>
        <v>Vispārīgie darbi</v>
      </c>
      <c r="D55" s="24">
        <f>IF($C$4="Attiecināmās izmaksas",IF('9a+c+n'!$Q55="A",'9a+c+n'!D55,0),0)</f>
        <v>0</v>
      </c>
      <c r="E55" s="47"/>
      <c r="F55" s="68"/>
      <c r="G55" s="121"/>
      <c r="H55" s="121">
        <f>IF($C$4="Attiecināmās izmaksas",IF('9a+c+n'!$Q55="A",'9a+c+n'!H55,0),0)</f>
        <v>0</v>
      </c>
      <c r="I55" s="121"/>
      <c r="J55" s="121"/>
      <c r="K55" s="122">
        <f>IF($C$4="Attiecināmās izmaksas",IF('9a+c+n'!$Q55="A",'9a+c+n'!K55,0),0)</f>
        <v>0</v>
      </c>
      <c r="L55" s="68">
        <f>IF($C$4="Attiecināmās izmaksas",IF('9a+c+n'!$Q55="A",'9a+c+n'!L55,0),0)</f>
        <v>0</v>
      </c>
      <c r="M55" s="121">
        <f>IF($C$4="Attiecināmās izmaksas",IF('9a+c+n'!$Q55="A",'9a+c+n'!M55,0),0)</f>
        <v>0</v>
      </c>
      <c r="N55" s="121">
        <f>IF($C$4="Attiecināmās izmaksas",IF('9a+c+n'!$Q55="A",'9a+c+n'!N55,0),0)</f>
        <v>0</v>
      </c>
      <c r="O55" s="121">
        <f>IF($C$4="Attiecināmās izmaksas",IF('9a+c+n'!$Q55="A",'9a+c+n'!O55,0),0)</f>
        <v>0</v>
      </c>
      <c r="P55" s="122">
        <f>IF($C$4="Attiecināmās izmaksas",IF('9a+c+n'!$Q55="A",'9a+c+n'!P55,0),0)</f>
        <v>0</v>
      </c>
    </row>
    <row r="56" spans="1:16" ht="20.399999999999999" x14ac:dyDescent="0.2">
      <c r="A56" s="53">
        <f>IF(P56=0,0,IF(COUNTBLANK(P56)=1,0,COUNTA($P$14:P56)))</f>
        <v>0</v>
      </c>
      <c r="B56" s="24" t="str">
        <f>IF($C$4="Attiecināmās izmaksas",IF('9a+c+n'!$Q56="A",'9a+c+n'!B56,0),0)</f>
        <v>17-00000</v>
      </c>
      <c r="C56" s="24" t="str">
        <f>IF($C$4="Attiecināmās izmaksas",IF('9a+c+n'!$Q56="A",'9a+c+n'!C56,0),0)</f>
        <v>Ieregulēšanas un palaišanas darbi</v>
      </c>
      <c r="D56" s="24" t="str">
        <f>IF($C$4="Attiecināmās izmaksas",IF('9a+c+n'!$Q56="A",'9a+c+n'!D56,0),0)</f>
        <v>gb</v>
      </c>
      <c r="E56" s="47"/>
      <c r="F56" s="68"/>
      <c r="G56" s="121"/>
      <c r="H56" s="121">
        <f>IF($C$4="Attiecināmās izmaksas",IF('9a+c+n'!$Q56="A",'9a+c+n'!H56,0),0)</f>
        <v>0</v>
      </c>
      <c r="I56" s="121"/>
      <c r="J56" s="121"/>
      <c r="K56" s="122">
        <f>IF($C$4="Attiecināmās izmaksas",IF('9a+c+n'!$Q56="A",'9a+c+n'!K56,0),0)</f>
        <v>0</v>
      </c>
      <c r="L56" s="68">
        <f>IF($C$4="Attiecināmās izmaksas",IF('9a+c+n'!$Q56="A",'9a+c+n'!L56,0),0)</f>
        <v>0</v>
      </c>
      <c r="M56" s="121">
        <f>IF($C$4="Attiecināmās izmaksas",IF('9a+c+n'!$Q56="A",'9a+c+n'!M56,0),0)</f>
        <v>0</v>
      </c>
      <c r="N56" s="121">
        <f>IF($C$4="Attiecināmās izmaksas",IF('9a+c+n'!$Q56="A",'9a+c+n'!N56,0),0)</f>
        <v>0</v>
      </c>
      <c r="O56" s="121">
        <f>IF($C$4="Attiecināmās izmaksas",IF('9a+c+n'!$Q56="A",'9a+c+n'!O56,0),0)</f>
        <v>0</v>
      </c>
      <c r="P56" s="122">
        <f>IF($C$4="Attiecināmās izmaksas",IF('9a+c+n'!$Q56="A",'9a+c+n'!P56,0),0)</f>
        <v>0</v>
      </c>
    </row>
    <row r="57" spans="1:16" ht="20.399999999999999" x14ac:dyDescent="0.2">
      <c r="A57" s="53">
        <f>IF(P57=0,0,IF(COUNTBLANK(P57)=1,0,COUNTA($P$14:P57)))</f>
        <v>0</v>
      </c>
      <c r="B57" s="24" t="str">
        <f>IF($C$4="Attiecināmās izmaksas",IF('9a+c+n'!$Q57="A",'9a+c+n'!B57,0),0)</f>
        <v>17-00000</v>
      </c>
      <c r="C57" s="24" t="str">
        <f>IF($C$4="Attiecināmās izmaksas",IF('9a+c+n'!$Q57="A",'9a+c+n'!C57,0),0)</f>
        <v xml:space="preserve">Pieslēgums pie siltummezgla </v>
      </c>
      <c r="D57" s="24" t="str">
        <f>IF($C$4="Attiecināmās izmaksas",IF('9a+c+n'!$Q57="A",'9a+c+n'!D57,0),0)</f>
        <v>kompl</v>
      </c>
      <c r="E57" s="47"/>
      <c r="F57" s="68"/>
      <c r="G57" s="121"/>
      <c r="H57" s="121">
        <f>IF($C$4="Attiecināmās izmaksas",IF('9a+c+n'!$Q57="A",'9a+c+n'!H57,0),0)</f>
        <v>0</v>
      </c>
      <c r="I57" s="121"/>
      <c r="J57" s="121"/>
      <c r="K57" s="122">
        <f>IF($C$4="Attiecināmās izmaksas",IF('9a+c+n'!$Q57="A",'9a+c+n'!K57,0),0)</f>
        <v>0</v>
      </c>
      <c r="L57" s="68">
        <f>IF($C$4="Attiecināmās izmaksas",IF('9a+c+n'!$Q57="A",'9a+c+n'!L57,0),0)</f>
        <v>0</v>
      </c>
      <c r="M57" s="121">
        <f>IF($C$4="Attiecināmās izmaksas",IF('9a+c+n'!$Q57="A",'9a+c+n'!M57,0),0)</f>
        <v>0</v>
      </c>
      <c r="N57" s="121">
        <f>IF($C$4="Attiecināmās izmaksas",IF('9a+c+n'!$Q57="A",'9a+c+n'!N57,0),0)</f>
        <v>0</v>
      </c>
      <c r="O57" s="121">
        <f>IF($C$4="Attiecināmās izmaksas",IF('9a+c+n'!$Q57="A",'9a+c+n'!O57,0),0)</f>
        <v>0</v>
      </c>
      <c r="P57" s="122">
        <f>IF($C$4="Attiecināmās izmaksas",IF('9a+c+n'!$Q57="A",'9a+c+n'!P57,0),0)</f>
        <v>0</v>
      </c>
    </row>
    <row r="58" spans="1:16" ht="20.399999999999999" x14ac:dyDescent="0.2">
      <c r="A58" s="53">
        <f>IF(P58=0,0,IF(COUNTBLANK(P58)=1,0,COUNTA($P$14:P58)))</f>
        <v>0</v>
      </c>
      <c r="B58" s="24" t="str">
        <f>IF($C$4="Attiecināmās izmaksas",IF('9a+c+n'!$Q58="A",'9a+c+n'!B58,0),0)</f>
        <v>17-00000</v>
      </c>
      <c r="C58" s="24" t="str">
        <f>IF($C$4="Attiecināmās izmaksas",IF('9a+c+n'!$Q58="A",'9a+c+n'!C58,0),0)</f>
        <v>Cauruļvadu stiprinājumi</v>
      </c>
      <c r="D58" s="24" t="str">
        <f>IF($C$4="Attiecināmās izmaksas",IF('9a+c+n'!$Q58="A",'9a+c+n'!D58,0),0)</f>
        <v>kompl.</v>
      </c>
      <c r="E58" s="47"/>
      <c r="F58" s="68"/>
      <c r="G58" s="121"/>
      <c r="H58" s="121">
        <f>IF($C$4="Attiecināmās izmaksas",IF('9a+c+n'!$Q58="A",'9a+c+n'!H58,0),0)</f>
        <v>0</v>
      </c>
      <c r="I58" s="121"/>
      <c r="J58" s="121"/>
      <c r="K58" s="122">
        <f>IF($C$4="Attiecināmās izmaksas",IF('9a+c+n'!$Q58="A",'9a+c+n'!K58,0),0)</f>
        <v>0</v>
      </c>
      <c r="L58" s="68">
        <f>IF($C$4="Attiecināmās izmaksas",IF('9a+c+n'!$Q58="A",'9a+c+n'!L58,0),0)</f>
        <v>0</v>
      </c>
      <c r="M58" s="121">
        <f>IF($C$4="Attiecināmās izmaksas",IF('9a+c+n'!$Q58="A",'9a+c+n'!M58,0),0)</f>
        <v>0</v>
      </c>
      <c r="N58" s="121">
        <f>IF($C$4="Attiecināmās izmaksas",IF('9a+c+n'!$Q58="A",'9a+c+n'!N58,0),0)</f>
        <v>0</v>
      </c>
      <c r="O58" s="121">
        <f>IF($C$4="Attiecināmās izmaksas",IF('9a+c+n'!$Q58="A",'9a+c+n'!O58,0),0)</f>
        <v>0</v>
      </c>
      <c r="P58" s="122">
        <f>IF($C$4="Attiecināmās izmaksas",IF('9a+c+n'!$Q58="A",'9a+c+n'!P58,0),0)</f>
        <v>0</v>
      </c>
    </row>
    <row r="59" spans="1:16" ht="20.399999999999999" x14ac:dyDescent="0.2">
      <c r="A59" s="53">
        <f>IF(P59=0,0,IF(COUNTBLANK(P59)=1,0,COUNTA($P$14:P59)))</f>
        <v>0</v>
      </c>
      <c r="B59" s="24" t="str">
        <f>IF($C$4="Attiecināmās izmaksas",IF('9a+c+n'!$Q59="A",'9a+c+n'!B59,0),0)</f>
        <v>17-00000</v>
      </c>
      <c r="C59" s="24" t="str">
        <f>IF($C$4="Attiecināmās izmaksas",IF('9a+c+n'!$Q59="A",'9a+c+n'!C59,0),0)</f>
        <v>Ugunsdrošā aizdare</v>
      </c>
      <c r="D59" s="24" t="str">
        <f>IF($C$4="Attiecināmās izmaksas",IF('9a+c+n'!$Q59="A",'9a+c+n'!D59,0),0)</f>
        <v>kompl.</v>
      </c>
      <c r="E59" s="47"/>
      <c r="F59" s="68"/>
      <c r="G59" s="121"/>
      <c r="H59" s="121">
        <f>IF($C$4="Attiecināmās izmaksas",IF('9a+c+n'!$Q59="A",'9a+c+n'!H59,0),0)</f>
        <v>0</v>
      </c>
      <c r="I59" s="121"/>
      <c r="J59" s="121"/>
      <c r="K59" s="122">
        <f>IF($C$4="Attiecināmās izmaksas",IF('9a+c+n'!$Q59="A",'9a+c+n'!K59,0),0)</f>
        <v>0</v>
      </c>
      <c r="L59" s="68">
        <f>IF($C$4="Attiecināmās izmaksas",IF('9a+c+n'!$Q59="A",'9a+c+n'!L59,0),0)</f>
        <v>0</v>
      </c>
      <c r="M59" s="121">
        <f>IF($C$4="Attiecināmās izmaksas",IF('9a+c+n'!$Q59="A",'9a+c+n'!M59,0),0)</f>
        <v>0</v>
      </c>
      <c r="N59" s="121">
        <f>IF($C$4="Attiecināmās izmaksas",IF('9a+c+n'!$Q59="A",'9a+c+n'!N59,0),0)</f>
        <v>0</v>
      </c>
      <c r="O59" s="121">
        <f>IF($C$4="Attiecināmās izmaksas",IF('9a+c+n'!$Q59="A",'9a+c+n'!O59,0),0)</f>
        <v>0</v>
      </c>
      <c r="P59" s="122">
        <f>IF($C$4="Attiecināmās izmaksas",IF('9a+c+n'!$Q59="A",'9a+c+n'!P59,0),0)</f>
        <v>0</v>
      </c>
    </row>
    <row r="60" spans="1:16" ht="20.399999999999999" x14ac:dyDescent="0.2">
      <c r="A60" s="53">
        <f>IF(P60=0,0,IF(COUNTBLANK(P60)=1,0,COUNTA($P$14:P60)))</f>
        <v>0</v>
      </c>
      <c r="B60" s="24" t="str">
        <f>IF($C$4="Attiecināmās izmaksas",IF('9a+c+n'!$Q60="A",'9a+c+n'!B60,0),0)</f>
        <v>17-00000</v>
      </c>
      <c r="C60" s="24" t="str">
        <f>IF($C$4="Attiecināmās izmaksas",IF('9a+c+n'!$Q60="A",'9a+c+n'!C60,0),0)</f>
        <v>Pēc cauruļu montāžas dzīvokļos paredzēt caurumu aizdarīšanu un krāsošanu.</v>
      </c>
      <c r="D60" s="24" t="str">
        <f>IF($C$4="Attiecināmās izmaksas",IF('9a+c+n'!$Q60="A",'9a+c+n'!D60,0),0)</f>
        <v>kompl.</v>
      </c>
      <c r="E60" s="47"/>
      <c r="F60" s="68"/>
      <c r="G60" s="121"/>
      <c r="H60" s="121">
        <f>IF($C$4="Attiecināmās izmaksas",IF('9a+c+n'!$Q60="A",'9a+c+n'!H60,0),0)</f>
        <v>0</v>
      </c>
      <c r="I60" s="121"/>
      <c r="J60" s="121"/>
      <c r="K60" s="122">
        <f>IF($C$4="Attiecināmās izmaksas",IF('9a+c+n'!$Q60="A",'9a+c+n'!K60,0),0)</f>
        <v>0</v>
      </c>
      <c r="L60" s="68">
        <f>IF($C$4="Attiecināmās izmaksas",IF('9a+c+n'!$Q60="A",'9a+c+n'!L60,0),0)</f>
        <v>0</v>
      </c>
      <c r="M60" s="121">
        <f>IF($C$4="Attiecināmās izmaksas",IF('9a+c+n'!$Q60="A",'9a+c+n'!M60,0),0)</f>
        <v>0</v>
      </c>
      <c r="N60" s="121">
        <f>IF($C$4="Attiecināmās izmaksas",IF('9a+c+n'!$Q60="A",'9a+c+n'!N60,0),0)</f>
        <v>0</v>
      </c>
      <c r="O60" s="121">
        <f>IF($C$4="Attiecināmās izmaksas",IF('9a+c+n'!$Q60="A",'9a+c+n'!O60,0),0)</f>
        <v>0</v>
      </c>
      <c r="P60" s="122">
        <f>IF($C$4="Attiecināmās izmaksas",IF('9a+c+n'!$Q60="A",'9a+c+n'!P60,0),0)</f>
        <v>0</v>
      </c>
    </row>
    <row r="61" spans="1:16" ht="20.399999999999999" x14ac:dyDescent="0.2">
      <c r="A61" s="53">
        <f>IF(P61=0,0,IF(COUNTBLANK(P61)=1,0,COUNTA($P$14:P61)))</f>
        <v>0</v>
      </c>
      <c r="B61" s="24" t="str">
        <f>IF($C$4="Attiecināmās izmaksas",IF('9a+c+n'!$Q61="A",'9a+c+n'!B61,0),0)</f>
        <v>17-00000</v>
      </c>
      <c r="C61" s="24" t="str">
        <f>IF($C$4="Attiecināmās izmaksas",IF('9a+c+n'!$Q61="A",'9a+c+n'!C61,0),0)</f>
        <v>Palīgmateriāli, markēšanas materiāli</v>
      </c>
      <c r="D61" s="24" t="str">
        <f>IF($C$4="Attiecināmās izmaksas",IF('9a+c+n'!$Q61="A",'9a+c+n'!D61,0),0)</f>
        <v>kompl.</v>
      </c>
      <c r="E61" s="47"/>
      <c r="F61" s="68"/>
      <c r="G61" s="121"/>
      <c r="H61" s="121">
        <f>IF($C$4="Attiecināmās izmaksas",IF('9a+c+n'!$Q61="A",'9a+c+n'!H61,0),0)</f>
        <v>0</v>
      </c>
      <c r="I61" s="121"/>
      <c r="J61" s="121"/>
      <c r="K61" s="122">
        <f>IF($C$4="Attiecināmās izmaksas",IF('9a+c+n'!$Q61="A",'9a+c+n'!K61,0),0)</f>
        <v>0</v>
      </c>
      <c r="L61" s="68">
        <f>IF($C$4="Attiecināmās izmaksas",IF('9a+c+n'!$Q61="A",'9a+c+n'!L61,0),0)</f>
        <v>0</v>
      </c>
      <c r="M61" s="121">
        <f>IF($C$4="Attiecināmās izmaksas",IF('9a+c+n'!$Q61="A",'9a+c+n'!M61,0),0)</f>
        <v>0</v>
      </c>
      <c r="N61" s="121">
        <f>IF($C$4="Attiecināmās izmaksas",IF('9a+c+n'!$Q61="A",'9a+c+n'!N61,0),0)</f>
        <v>0</v>
      </c>
      <c r="O61" s="121">
        <f>IF($C$4="Attiecināmās izmaksas",IF('9a+c+n'!$Q61="A",'9a+c+n'!O61,0),0)</f>
        <v>0</v>
      </c>
      <c r="P61" s="122">
        <f>IF($C$4="Attiecināmās izmaksas",IF('9a+c+n'!$Q61="A",'9a+c+n'!P61,0),0)</f>
        <v>0</v>
      </c>
    </row>
    <row r="62" spans="1:16" ht="20.399999999999999" x14ac:dyDescent="0.2">
      <c r="A62" s="53">
        <f>IF(P62=0,0,IF(COUNTBLANK(P62)=1,0,COUNTA($P$14:P62)))</f>
        <v>0</v>
      </c>
      <c r="B62" s="24" t="str">
        <f>IF($C$4="Attiecināmās izmaksas",IF('9a+c+n'!$Q62="A",'9a+c+n'!B62,0),0)</f>
        <v>17-00000</v>
      </c>
      <c r="C62" s="24" t="str">
        <f>IF($C$4="Attiecināmās izmaksas",IF('9a+c+n'!$Q62="A",'9a+c+n'!C62,0),0)</f>
        <v>Cauruļvadu hidrauliskā pārbaude</v>
      </c>
      <c r="D62" s="24" t="str">
        <f>IF($C$4="Attiecināmās izmaksas",IF('9a+c+n'!$Q62="A",'9a+c+n'!D62,0),0)</f>
        <v>kompl.</v>
      </c>
      <c r="E62" s="47"/>
      <c r="F62" s="68"/>
      <c r="G62" s="121"/>
      <c r="H62" s="121">
        <f>IF($C$4="Attiecināmās izmaksas",IF('9a+c+n'!$Q62="A",'9a+c+n'!H62,0),0)</f>
        <v>0</v>
      </c>
      <c r="I62" s="121"/>
      <c r="J62" s="121"/>
      <c r="K62" s="122">
        <f>IF($C$4="Attiecināmās izmaksas",IF('9a+c+n'!$Q62="A",'9a+c+n'!K62,0),0)</f>
        <v>0</v>
      </c>
      <c r="L62" s="68">
        <f>IF($C$4="Attiecināmās izmaksas",IF('9a+c+n'!$Q62="A",'9a+c+n'!L62,0),0)</f>
        <v>0</v>
      </c>
      <c r="M62" s="121">
        <f>IF($C$4="Attiecināmās izmaksas",IF('9a+c+n'!$Q62="A",'9a+c+n'!M62,0),0)</f>
        <v>0</v>
      </c>
      <c r="N62" s="121">
        <f>IF($C$4="Attiecināmās izmaksas",IF('9a+c+n'!$Q62="A",'9a+c+n'!N62,0),0)</f>
        <v>0</v>
      </c>
      <c r="O62" s="121">
        <f>IF($C$4="Attiecināmās izmaksas",IF('9a+c+n'!$Q62="A",'9a+c+n'!O62,0),0)</f>
        <v>0</v>
      </c>
      <c r="P62" s="122">
        <f>IF($C$4="Attiecināmās izmaksas",IF('9a+c+n'!$Q62="A",'9a+c+n'!P62,0),0)</f>
        <v>0</v>
      </c>
    </row>
    <row r="63" spans="1:16" ht="20.399999999999999" x14ac:dyDescent="0.2">
      <c r="A63" s="53">
        <f>IF(P63=0,0,IF(COUNTBLANK(P63)=1,0,COUNTA($P$14:P63)))</f>
        <v>0</v>
      </c>
      <c r="B63" s="24" t="str">
        <f>IF($C$4="Attiecināmās izmaksas",IF('9a+c+n'!$Q63="A",'9a+c+n'!B63,0),0)</f>
        <v>17-00000</v>
      </c>
      <c r="C63" s="24" t="str">
        <f>IF($C$4="Attiecināmās izmaksas",IF('9a+c+n'!$Q63="A",'9a+c+n'!C63,0),0)</f>
        <v>Esošās apkures sistēmas demontāža</v>
      </c>
      <c r="D63" s="24" t="str">
        <f>IF($C$4="Attiecināmās izmaksas",IF('9a+c+n'!$Q63="A",'9a+c+n'!D63,0),0)</f>
        <v>kompl.</v>
      </c>
      <c r="E63" s="47"/>
      <c r="F63" s="68"/>
      <c r="G63" s="121"/>
      <c r="H63" s="121">
        <f>IF($C$4="Attiecināmās izmaksas",IF('9a+c+n'!$Q63="A",'9a+c+n'!H63,0),0)</f>
        <v>0</v>
      </c>
      <c r="I63" s="121"/>
      <c r="J63" s="121"/>
      <c r="K63" s="122">
        <f>IF($C$4="Attiecināmās izmaksas",IF('9a+c+n'!$Q63="A",'9a+c+n'!K63,0),0)</f>
        <v>0</v>
      </c>
      <c r="L63" s="68">
        <f>IF($C$4="Attiecināmās izmaksas",IF('9a+c+n'!$Q63="A",'9a+c+n'!L63,0),0)</f>
        <v>0</v>
      </c>
      <c r="M63" s="121">
        <f>IF($C$4="Attiecināmās izmaksas",IF('9a+c+n'!$Q63="A",'9a+c+n'!M63,0),0)</f>
        <v>0</v>
      </c>
      <c r="N63" s="121">
        <f>IF($C$4="Attiecināmās izmaksas",IF('9a+c+n'!$Q63="A",'9a+c+n'!N63,0),0)</f>
        <v>0</v>
      </c>
      <c r="O63" s="121">
        <f>IF($C$4="Attiecināmās izmaksas",IF('9a+c+n'!$Q63="A",'9a+c+n'!O63,0),0)</f>
        <v>0</v>
      </c>
      <c r="P63" s="122">
        <f>IF($C$4="Attiecināmās izmaksas",IF('9a+c+n'!$Q63="A",'9a+c+n'!P63,0),0)</f>
        <v>0</v>
      </c>
    </row>
    <row r="64" spans="1:16" ht="12" customHeight="1" thickBot="1" x14ac:dyDescent="0.25">
      <c r="A64" s="320" t="s">
        <v>62</v>
      </c>
      <c r="B64" s="321"/>
      <c r="C64" s="321"/>
      <c r="D64" s="321"/>
      <c r="E64" s="321"/>
      <c r="F64" s="321"/>
      <c r="G64" s="321"/>
      <c r="H64" s="321"/>
      <c r="I64" s="321"/>
      <c r="J64" s="321"/>
      <c r="K64" s="322"/>
      <c r="L64" s="132">
        <f>SUM(L14:L63)</f>
        <v>0</v>
      </c>
      <c r="M64" s="133">
        <f>SUM(M14:M63)</f>
        <v>0</v>
      </c>
      <c r="N64" s="133">
        <f>SUM(N14:N63)</f>
        <v>0</v>
      </c>
      <c r="O64" s="133">
        <f>SUM(O14:O63)</f>
        <v>0</v>
      </c>
      <c r="P64" s="134">
        <f>SUM(P14:P63)</f>
        <v>0</v>
      </c>
    </row>
    <row r="65" spans="1:16" x14ac:dyDescent="0.2">
      <c r="A65" s="16"/>
      <c r="B65" s="16"/>
      <c r="C65" s="16"/>
      <c r="D65" s="16"/>
      <c r="E65" s="16"/>
      <c r="F65" s="16"/>
      <c r="G65" s="16"/>
      <c r="H65" s="16"/>
      <c r="I65" s="16"/>
      <c r="J65" s="16"/>
      <c r="K65" s="16"/>
      <c r="L65" s="16"/>
      <c r="M65" s="16"/>
      <c r="N65" s="16"/>
      <c r="O65" s="16"/>
      <c r="P65" s="16"/>
    </row>
    <row r="66" spans="1:16" x14ac:dyDescent="0.2">
      <c r="A66" s="16"/>
      <c r="B66" s="16"/>
      <c r="C66" s="16"/>
      <c r="D66" s="16"/>
      <c r="E66" s="16"/>
      <c r="F66" s="16"/>
      <c r="G66" s="16"/>
      <c r="H66" s="16"/>
      <c r="I66" s="16"/>
      <c r="J66" s="16"/>
      <c r="K66" s="16"/>
      <c r="L66" s="16"/>
      <c r="M66" s="16"/>
      <c r="N66" s="16"/>
      <c r="O66" s="16"/>
      <c r="P66" s="16"/>
    </row>
    <row r="67" spans="1:16" x14ac:dyDescent="0.2">
      <c r="A67" s="1" t="s">
        <v>14</v>
      </c>
      <c r="B67" s="16"/>
      <c r="C67" s="323" t="str">
        <f>'Kops n'!C35:H35</f>
        <v>Gundega Ābelīte 03.06.2024</v>
      </c>
      <c r="D67" s="323"/>
      <c r="E67" s="323"/>
      <c r="F67" s="323"/>
      <c r="G67" s="323"/>
      <c r="H67" s="323"/>
      <c r="I67" s="16"/>
      <c r="J67" s="16"/>
      <c r="K67" s="16"/>
      <c r="L67" s="16"/>
      <c r="M67" s="16"/>
      <c r="N67" s="16"/>
      <c r="O67" s="16"/>
      <c r="P67" s="16"/>
    </row>
    <row r="68" spans="1:16" x14ac:dyDescent="0.2">
      <c r="A68" s="16"/>
      <c r="B68" s="16"/>
      <c r="C68" s="249" t="s">
        <v>15</v>
      </c>
      <c r="D68" s="249"/>
      <c r="E68" s="249"/>
      <c r="F68" s="249"/>
      <c r="G68" s="249"/>
      <c r="H68" s="249"/>
      <c r="I68" s="16"/>
      <c r="J68" s="16"/>
      <c r="K68" s="16"/>
      <c r="L68" s="16"/>
      <c r="M68" s="16"/>
      <c r="N68" s="16"/>
      <c r="O68" s="16"/>
      <c r="P68" s="16"/>
    </row>
    <row r="69" spans="1:16" x14ac:dyDescent="0.2">
      <c r="A69" s="16"/>
      <c r="B69" s="16"/>
      <c r="C69" s="16"/>
      <c r="D69" s="16"/>
      <c r="E69" s="16"/>
      <c r="F69" s="16"/>
      <c r="G69" s="16"/>
      <c r="H69" s="16"/>
      <c r="I69" s="16"/>
      <c r="J69" s="16"/>
      <c r="K69" s="16"/>
      <c r="L69" s="16"/>
      <c r="M69" s="16"/>
      <c r="N69" s="16"/>
      <c r="O69" s="16"/>
      <c r="P69" s="16"/>
    </row>
    <row r="70" spans="1:16" x14ac:dyDescent="0.2">
      <c r="A70" s="268" t="str">
        <f>'Kops n'!A38:D38</f>
        <v>Tāme sastādīta 2024. gada 3. jūnijā</v>
      </c>
      <c r="B70" s="269"/>
      <c r="C70" s="269"/>
      <c r="D70" s="269"/>
      <c r="E70" s="16"/>
      <c r="F70" s="16"/>
      <c r="G70" s="16"/>
      <c r="H70" s="16"/>
      <c r="I70" s="16"/>
      <c r="J70" s="16"/>
      <c r="K70" s="16"/>
      <c r="L70" s="16"/>
      <c r="M70" s="16"/>
      <c r="N70" s="16"/>
      <c r="O70" s="16"/>
      <c r="P70" s="16"/>
    </row>
    <row r="71" spans="1:16" x14ac:dyDescent="0.2">
      <c r="A71" s="16"/>
      <c r="B71" s="16"/>
      <c r="C71" s="16"/>
      <c r="D71" s="16"/>
      <c r="E71" s="16"/>
      <c r="F71" s="16"/>
      <c r="G71" s="16"/>
      <c r="H71" s="16"/>
      <c r="I71" s="16"/>
      <c r="J71" s="16"/>
      <c r="K71" s="16"/>
      <c r="L71" s="16"/>
      <c r="M71" s="16"/>
      <c r="N71" s="16"/>
      <c r="O71" s="16"/>
      <c r="P71" s="16"/>
    </row>
    <row r="72" spans="1:16" x14ac:dyDescent="0.2">
      <c r="A72" s="1" t="s">
        <v>41</v>
      </c>
      <c r="B72" s="16"/>
      <c r="C72" s="323" t="str">
        <f>'Kops n'!C40:H40</f>
        <v>Gundega Ābelīte 03.06.2024</v>
      </c>
      <c r="D72" s="323"/>
      <c r="E72" s="323"/>
      <c r="F72" s="323"/>
      <c r="G72" s="323"/>
      <c r="H72" s="323"/>
      <c r="I72" s="16"/>
      <c r="J72" s="16"/>
      <c r="K72" s="16"/>
      <c r="L72" s="16"/>
      <c r="M72" s="16"/>
      <c r="N72" s="16"/>
      <c r="O72" s="16"/>
      <c r="P72" s="16"/>
    </row>
    <row r="73" spans="1:16" x14ac:dyDescent="0.2">
      <c r="A73" s="16"/>
      <c r="B73" s="16"/>
      <c r="C73" s="249" t="s">
        <v>15</v>
      </c>
      <c r="D73" s="249"/>
      <c r="E73" s="249"/>
      <c r="F73" s="249"/>
      <c r="G73" s="249"/>
      <c r="H73" s="249"/>
      <c r="I73" s="16"/>
      <c r="J73" s="16"/>
      <c r="K73" s="16"/>
      <c r="L73" s="16"/>
      <c r="M73" s="16"/>
      <c r="N73" s="16"/>
      <c r="O73" s="16"/>
      <c r="P73" s="16"/>
    </row>
    <row r="74" spans="1:16" x14ac:dyDescent="0.2">
      <c r="A74" s="16"/>
      <c r="B74" s="16"/>
      <c r="C74" s="16"/>
      <c r="D74" s="16"/>
      <c r="E74" s="16"/>
      <c r="F74" s="16"/>
      <c r="G74" s="16"/>
      <c r="H74" s="16"/>
      <c r="I74" s="16"/>
      <c r="J74" s="16"/>
      <c r="K74" s="16"/>
      <c r="L74" s="16"/>
      <c r="M74" s="16"/>
      <c r="N74" s="16"/>
      <c r="O74" s="16"/>
      <c r="P74" s="16"/>
    </row>
    <row r="75" spans="1:16" x14ac:dyDescent="0.2">
      <c r="A75" s="80" t="s">
        <v>16</v>
      </c>
      <c r="B75" s="43"/>
      <c r="C75" s="87" t="str">
        <f>'Kops n'!C43</f>
        <v>1-00180</v>
      </c>
      <c r="D75" s="43"/>
      <c r="E75" s="16"/>
      <c r="F75" s="16"/>
      <c r="G75" s="16"/>
      <c r="H75" s="16"/>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sheetData>
  <mergeCells count="23">
    <mergeCell ref="C2:I2"/>
    <mergeCell ref="C3:I3"/>
    <mergeCell ref="C4:I4"/>
    <mergeCell ref="D5:L5"/>
    <mergeCell ref="D6:L6"/>
    <mergeCell ref="D8:L8"/>
    <mergeCell ref="A9:F9"/>
    <mergeCell ref="J9:M9"/>
    <mergeCell ref="N9:O9"/>
    <mergeCell ref="D7:L7"/>
    <mergeCell ref="C73:H73"/>
    <mergeCell ref="L12:P12"/>
    <mergeCell ref="A64:K64"/>
    <mergeCell ref="C67:H67"/>
    <mergeCell ref="C68:H68"/>
    <mergeCell ref="A70:D70"/>
    <mergeCell ref="C72:H72"/>
    <mergeCell ref="A12:A13"/>
    <mergeCell ref="B12:B13"/>
    <mergeCell ref="C12:C13"/>
    <mergeCell ref="D12:D13"/>
    <mergeCell ref="E12:E13"/>
    <mergeCell ref="F12:K12"/>
  </mergeCells>
  <conditionalFormatting sqref="A64:K64">
    <cfRule type="containsText" dxfId="57" priority="3" operator="containsText" text="Tiešās izmaksas kopā, t. sk. darba devēja sociālais nodoklis __.__% ">
      <formula>NOT(ISERROR(SEARCH("Tiešās izmaksas kopā, t. sk. darba devēja sociālais nodoklis __.__% ",A64)))</formula>
    </cfRule>
  </conditionalFormatting>
  <conditionalFormatting sqref="A14:P63">
    <cfRule type="cellIs" dxfId="56" priority="1" operator="equal">
      <formula>0</formula>
    </cfRule>
  </conditionalFormatting>
  <conditionalFormatting sqref="C2:I2 D5:L8 N9:O9 L64:P64 C67:H67 C72:H72 C75">
    <cfRule type="cellIs" dxfId="55" priority="2" operator="equal">
      <formula>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76"/>
  <sheetViews>
    <sheetView topLeftCell="A39" workbookViewId="0">
      <selection activeCell="P74" sqref="P7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'9a+c+n'!D1</f>
        <v>9</v>
      </c>
      <c r="E1" s="22"/>
      <c r="F1" s="22"/>
      <c r="G1" s="22"/>
      <c r="H1" s="22"/>
      <c r="I1" s="22"/>
      <c r="J1" s="22"/>
      <c r="N1" s="26"/>
      <c r="O1" s="27"/>
      <c r="P1" s="28"/>
    </row>
    <row r="2" spans="1:16" x14ac:dyDescent="0.2">
      <c r="A2" s="29"/>
      <c r="B2" s="29"/>
      <c r="C2" s="335" t="str">
        <f>'9a+c+n'!C2:I2</f>
        <v>Apkure, vēdināšana un gaisa kondicionēšana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'9a+c+n'!A9</f>
        <v>Tāme sastādīta  2024. gada tirgus cenās, pamatojoties uz AVK daļas rasējumiem</v>
      </c>
      <c r="B9" s="332"/>
      <c r="C9" s="332"/>
      <c r="D9" s="332"/>
      <c r="E9" s="332"/>
      <c r="F9" s="332"/>
      <c r="G9" s="31"/>
      <c r="H9" s="31"/>
      <c r="I9" s="31"/>
      <c r="J9" s="333" t="s">
        <v>45</v>
      </c>
      <c r="K9" s="333"/>
      <c r="L9" s="333"/>
      <c r="M9" s="333"/>
      <c r="N9" s="334">
        <f>P64</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izmaksas",IF('9a+c+n'!$Q14="C",'9a+c+n'!B14,0))</f>
        <v>0</v>
      </c>
      <c r="C14" s="23">
        <f>IF($C$4="citu pasākumu izmaksas",IF('9a+c+n'!$Q14="C",'9a+c+n'!C14,0))</f>
        <v>0</v>
      </c>
      <c r="D14" s="23">
        <f>IF($C$4="citu pasākumu izmaksas",IF('9a+c+n'!$Q14="C",'9a+c+n'!D14,0))</f>
        <v>0</v>
      </c>
      <c r="E14" s="46"/>
      <c r="F14" s="66"/>
      <c r="G14" s="119"/>
      <c r="H14" s="119">
        <f>IF($C$4="citu pasākumu izmaksas",IF('9a+c+n'!$Q14="C",'9a+c+n'!H14,0))</f>
        <v>0</v>
      </c>
      <c r="I14" s="119"/>
      <c r="J14" s="119"/>
      <c r="K14" s="120">
        <f>IF($C$4="citu pasākumu izmaksas",IF('9a+c+n'!$Q14="C",'9a+c+n'!K14,0))</f>
        <v>0</v>
      </c>
      <c r="L14" s="83">
        <f>IF($C$4="citu pasākumu izmaksas",IF('9a+c+n'!$Q14="C",'9a+c+n'!L14,0))</f>
        <v>0</v>
      </c>
      <c r="M14" s="119">
        <f>IF($C$4="citu pasākumu izmaksas",IF('9a+c+n'!$Q14="C",'9a+c+n'!M14,0))</f>
        <v>0</v>
      </c>
      <c r="N14" s="119">
        <f>IF($C$4="citu pasākumu izmaksas",IF('9a+c+n'!$Q14="C",'9a+c+n'!N14,0))</f>
        <v>0</v>
      </c>
      <c r="O14" s="119">
        <f>IF($C$4="citu pasākumu izmaksas",IF('9a+c+n'!$Q14="C",'9a+c+n'!O14,0))</f>
        <v>0</v>
      </c>
      <c r="P14" s="120">
        <f>IF($C$4="citu pasākumu izmaksas",IF('9a+c+n'!$Q14="C",'9a+c+n'!P14,0))</f>
        <v>0</v>
      </c>
    </row>
    <row r="15" spans="1:16" x14ac:dyDescent="0.2">
      <c r="A15" s="53">
        <f>IF(P15=0,0,IF(COUNTBLANK(P15)=1,0,COUNTA($P$14:P15)))</f>
        <v>0</v>
      </c>
      <c r="B15" s="24">
        <f>IF($C$4="citu pasākumu izmaksas",IF('9a+c+n'!$Q15="C",'9a+c+n'!B15,0))</f>
        <v>0</v>
      </c>
      <c r="C15" s="24">
        <f>IF($C$4="citu pasākumu izmaksas",IF('9a+c+n'!$Q15="C",'9a+c+n'!C15,0))</f>
        <v>0</v>
      </c>
      <c r="D15" s="24">
        <f>IF($C$4="citu pasākumu izmaksas",IF('9a+c+n'!$Q15="C",'9a+c+n'!D15,0))</f>
        <v>0</v>
      </c>
      <c r="E15" s="47"/>
      <c r="F15" s="68"/>
      <c r="G15" s="121"/>
      <c r="H15" s="121">
        <f>IF($C$4="citu pasākumu izmaksas",IF('9a+c+n'!$Q15="C",'9a+c+n'!H15,0))</f>
        <v>0</v>
      </c>
      <c r="I15" s="121"/>
      <c r="J15" s="121"/>
      <c r="K15" s="122">
        <f>IF($C$4="citu pasākumu izmaksas",IF('9a+c+n'!$Q15="C",'9a+c+n'!K15,0))</f>
        <v>0</v>
      </c>
      <c r="L15" s="84">
        <f>IF($C$4="citu pasākumu izmaksas",IF('9a+c+n'!$Q15="C",'9a+c+n'!L15,0))</f>
        <v>0</v>
      </c>
      <c r="M15" s="121">
        <f>IF($C$4="citu pasākumu izmaksas",IF('9a+c+n'!$Q15="C",'9a+c+n'!M15,0))</f>
        <v>0</v>
      </c>
      <c r="N15" s="121">
        <f>IF($C$4="citu pasākumu izmaksas",IF('9a+c+n'!$Q15="C",'9a+c+n'!N15,0))</f>
        <v>0</v>
      </c>
      <c r="O15" s="121">
        <f>IF($C$4="citu pasākumu izmaksas",IF('9a+c+n'!$Q15="C",'9a+c+n'!O15,0))</f>
        <v>0</v>
      </c>
      <c r="P15" s="122">
        <f>IF($C$4="citu pasākumu izmaksas",IF('9a+c+n'!$Q15="C",'9a+c+n'!P15,0))</f>
        <v>0</v>
      </c>
    </row>
    <row r="16" spans="1:16" x14ac:dyDescent="0.2">
      <c r="A16" s="53">
        <f>IF(P16=0,0,IF(COUNTBLANK(P16)=1,0,COUNTA($P$14:P16)))</f>
        <v>0</v>
      </c>
      <c r="B16" s="24">
        <f>IF($C$4="citu pasākumu izmaksas",IF('9a+c+n'!$Q16="C",'9a+c+n'!B16,0))</f>
        <v>0</v>
      </c>
      <c r="C16" s="24">
        <f>IF($C$4="citu pasākumu izmaksas",IF('9a+c+n'!$Q16="C",'9a+c+n'!C16,0))</f>
        <v>0</v>
      </c>
      <c r="D16" s="24">
        <f>IF($C$4="citu pasākumu izmaksas",IF('9a+c+n'!$Q16="C",'9a+c+n'!D16,0))</f>
        <v>0</v>
      </c>
      <c r="E16" s="47"/>
      <c r="F16" s="68"/>
      <c r="G16" s="121"/>
      <c r="H16" s="121">
        <f>IF($C$4="citu pasākumu izmaksas",IF('9a+c+n'!$Q16="C",'9a+c+n'!H16,0))</f>
        <v>0</v>
      </c>
      <c r="I16" s="121"/>
      <c r="J16" s="121"/>
      <c r="K16" s="122">
        <f>IF($C$4="citu pasākumu izmaksas",IF('9a+c+n'!$Q16="C",'9a+c+n'!K16,0))</f>
        <v>0</v>
      </c>
      <c r="L16" s="84">
        <f>IF($C$4="citu pasākumu izmaksas",IF('9a+c+n'!$Q16="C",'9a+c+n'!L16,0))</f>
        <v>0</v>
      </c>
      <c r="M16" s="121">
        <f>IF($C$4="citu pasākumu izmaksas",IF('9a+c+n'!$Q16="C",'9a+c+n'!M16,0))</f>
        <v>0</v>
      </c>
      <c r="N16" s="121">
        <f>IF($C$4="citu pasākumu izmaksas",IF('9a+c+n'!$Q16="C",'9a+c+n'!N16,0))</f>
        <v>0</v>
      </c>
      <c r="O16" s="121">
        <f>IF($C$4="citu pasākumu izmaksas",IF('9a+c+n'!$Q16="C",'9a+c+n'!O16,0))</f>
        <v>0</v>
      </c>
      <c r="P16" s="122">
        <f>IF($C$4="citu pasākumu izmaksas",IF('9a+c+n'!$Q16="C",'9a+c+n'!P16,0))</f>
        <v>0</v>
      </c>
    </row>
    <row r="17" spans="1:16" x14ac:dyDescent="0.2">
      <c r="A17" s="53">
        <f>IF(P17=0,0,IF(COUNTBLANK(P17)=1,0,COUNTA($P$14:P17)))</f>
        <v>0</v>
      </c>
      <c r="B17" s="24">
        <f>IF($C$4="citu pasākumu izmaksas",IF('9a+c+n'!$Q17="C",'9a+c+n'!B17,0))</f>
        <v>0</v>
      </c>
      <c r="C17" s="24">
        <f>IF($C$4="citu pasākumu izmaksas",IF('9a+c+n'!$Q17="C",'9a+c+n'!C17,0))</f>
        <v>0</v>
      </c>
      <c r="D17" s="24">
        <f>IF($C$4="citu pasākumu izmaksas",IF('9a+c+n'!$Q17="C",'9a+c+n'!D17,0))</f>
        <v>0</v>
      </c>
      <c r="E17" s="47"/>
      <c r="F17" s="68"/>
      <c r="G17" s="121"/>
      <c r="H17" s="121">
        <f>IF($C$4="citu pasākumu izmaksas",IF('9a+c+n'!$Q17="C",'9a+c+n'!H17,0))</f>
        <v>0</v>
      </c>
      <c r="I17" s="121"/>
      <c r="J17" s="121"/>
      <c r="K17" s="122">
        <f>IF($C$4="citu pasākumu izmaksas",IF('9a+c+n'!$Q17="C",'9a+c+n'!K17,0))</f>
        <v>0</v>
      </c>
      <c r="L17" s="84">
        <f>IF($C$4="citu pasākumu izmaksas",IF('9a+c+n'!$Q17="C",'9a+c+n'!L17,0))</f>
        <v>0</v>
      </c>
      <c r="M17" s="121">
        <f>IF($C$4="citu pasākumu izmaksas",IF('9a+c+n'!$Q17="C",'9a+c+n'!M17,0))</f>
        <v>0</v>
      </c>
      <c r="N17" s="121">
        <f>IF($C$4="citu pasākumu izmaksas",IF('9a+c+n'!$Q17="C",'9a+c+n'!N17,0))</f>
        <v>0</v>
      </c>
      <c r="O17" s="121">
        <f>IF($C$4="citu pasākumu izmaksas",IF('9a+c+n'!$Q17="C",'9a+c+n'!O17,0))</f>
        <v>0</v>
      </c>
      <c r="P17" s="122">
        <f>IF($C$4="citu pasākumu izmaksas",IF('9a+c+n'!$Q17="C",'9a+c+n'!P17,0))</f>
        <v>0</v>
      </c>
    </row>
    <row r="18" spans="1:16" x14ac:dyDescent="0.2">
      <c r="A18" s="53">
        <f>IF(P18=0,0,IF(COUNTBLANK(P18)=1,0,COUNTA($P$14:P18)))</f>
        <v>0</v>
      </c>
      <c r="B18" s="24">
        <f>IF($C$4="citu pasākumu izmaksas",IF('9a+c+n'!$Q18="C",'9a+c+n'!B18,0))</f>
        <v>0</v>
      </c>
      <c r="C18" s="24">
        <f>IF($C$4="citu pasākumu izmaksas",IF('9a+c+n'!$Q18="C",'9a+c+n'!C18,0))</f>
        <v>0</v>
      </c>
      <c r="D18" s="24">
        <f>IF($C$4="citu pasākumu izmaksas",IF('9a+c+n'!$Q18="C",'9a+c+n'!D18,0))</f>
        <v>0</v>
      </c>
      <c r="E18" s="47"/>
      <c r="F18" s="68"/>
      <c r="G18" s="121"/>
      <c r="H18" s="121">
        <f>IF($C$4="citu pasākumu izmaksas",IF('9a+c+n'!$Q18="C",'9a+c+n'!H18,0))</f>
        <v>0</v>
      </c>
      <c r="I18" s="121"/>
      <c r="J18" s="121"/>
      <c r="K18" s="122">
        <f>IF($C$4="citu pasākumu izmaksas",IF('9a+c+n'!$Q18="C",'9a+c+n'!K18,0))</f>
        <v>0</v>
      </c>
      <c r="L18" s="84">
        <f>IF($C$4="citu pasākumu izmaksas",IF('9a+c+n'!$Q18="C",'9a+c+n'!L18,0))</f>
        <v>0</v>
      </c>
      <c r="M18" s="121">
        <f>IF($C$4="citu pasākumu izmaksas",IF('9a+c+n'!$Q18="C",'9a+c+n'!M18,0))</f>
        <v>0</v>
      </c>
      <c r="N18" s="121">
        <f>IF($C$4="citu pasākumu izmaksas",IF('9a+c+n'!$Q18="C",'9a+c+n'!N18,0))</f>
        <v>0</v>
      </c>
      <c r="O18" s="121">
        <f>IF($C$4="citu pasākumu izmaksas",IF('9a+c+n'!$Q18="C",'9a+c+n'!O18,0))</f>
        <v>0</v>
      </c>
      <c r="P18" s="122">
        <f>IF($C$4="citu pasākumu izmaksas",IF('9a+c+n'!$Q18="C",'9a+c+n'!P18,0))</f>
        <v>0</v>
      </c>
    </row>
    <row r="19" spans="1:16" x14ac:dyDescent="0.2">
      <c r="A19" s="53">
        <f>IF(P19=0,0,IF(COUNTBLANK(P19)=1,0,COUNTA($P$14:P19)))</f>
        <v>0</v>
      </c>
      <c r="B19" s="24">
        <f>IF($C$4="citu pasākumu izmaksas",IF('9a+c+n'!$Q19="C",'9a+c+n'!B19,0))</f>
        <v>0</v>
      </c>
      <c r="C19" s="24">
        <f>IF($C$4="citu pasākumu izmaksas",IF('9a+c+n'!$Q19="C",'9a+c+n'!C19,0))</f>
        <v>0</v>
      </c>
      <c r="D19" s="24">
        <f>IF($C$4="citu pasākumu izmaksas",IF('9a+c+n'!$Q19="C",'9a+c+n'!D19,0))</f>
        <v>0</v>
      </c>
      <c r="E19" s="47"/>
      <c r="F19" s="68"/>
      <c r="G19" s="121"/>
      <c r="H19" s="121">
        <f>IF($C$4="citu pasākumu izmaksas",IF('9a+c+n'!$Q19="C",'9a+c+n'!H19,0))</f>
        <v>0</v>
      </c>
      <c r="I19" s="121"/>
      <c r="J19" s="121"/>
      <c r="K19" s="122">
        <f>IF($C$4="citu pasākumu izmaksas",IF('9a+c+n'!$Q19="C",'9a+c+n'!K19,0))</f>
        <v>0</v>
      </c>
      <c r="L19" s="84">
        <f>IF($C$4="citu pasākumu izmaksas",IF('9a+c+n'!$Q19="C",'9a+c+n'!L19,0))</f>
        <v>0</v>
      </c>
      <c r="M19" s="121">
        <f>IF($C$4="citu pasākumu izmaksas",IF('9a+c+n'!$Q19="C",'9a+c+n'!M19,0))</f>
        <v>0</v>
      </c>
      <c r="N19" s="121">
        <f>IF($C$4="citu pasākumu izmaksas",IF('9a+c+n'!$Q19="C",'9a+c+n'!N19,0))</f>
        <v>0</v>
      </c>
      <c r="O19" s="121">
        <f>IF($C$4="citu pasākumu izmaksas",IF('9a+c+n'!$Q19="C",'9a+c+n'!O19,0))</f>
        <v>0</v>
      </c>
      <c r="P19" s="122">
        <f>IF($C$4="citu pasākumu izmaksas",IF('9a+c+n'!$Q19="C",'9a+c+n'!P19,0))</f>
        <v>0</v>
      </c>
    </row>
    <row r="20" spans="1:16" x14ac:dyDescent="0.2">
      <c r="A20" s="53">
        <f>IF(P20=0,0,IF(COUNTBLANK(P20)=1,0,COUNTA($P$14:P20)))</f>
        <v>0</v>
      </c>
      <c r="B20" s="24">
        <f>IF($C$4="citu pasākumu izmaksas",IF('9a+c+n'!$Q20="C",'9a+c+n'!B20,0))</f>
        <v>0</v>
      </c>
      <c r="C20" s="24">
        <f>IF($C$4="citu pasākumu izmaksas",IF('9a+c+n'!$Q20="C",'9a+c+n'!C20,0))</f>
        <v>0</v>
      </c>
      <c r="D20" s="24">
        <f>IF($C$4="citu pasākumu izmaksas",IF('9a+c+n'!$Q20="C",'9a+c+n'!D20,0))</f>
        <v>0</v>
      </c>
      <c r="E20" s="47"/>
      <c r="F20" s="68"/>
      <c r="G20" s="121"/>
      <c r="H20" s="121">
        <f>IF($C$4="citu pasākumu izmaksas",IF('9a+c+n'!$Q20="C",'9a+c+n'!H20,0))</f>
        <v>0</v>
      </c>
      <c r="I20" s="121"/>
      <c r="J20" s="121"/>
      <c r="K20" s="122">
        <f>IF($C$4="citu pasākumu izmaksas",IF('9a+c+n'!$Q20="C",'9a+c+n'!K20,0))</f>
        <v>0</v>
      </c>
      <c r="L20" s="84">
        <f>IF($C$4="citu pasākumu izmaksas",IF('9a+c+n'!$Q20="C",'9a+c+n'!L20,0))</f>
        <v>0</v>
      </c>
      <c r="M20" s="121">
        <f>IF($C$4="citu pasākumu izmaksas",IF('9a+c+n'!$Q20="C",'9a+c+n'!M20,0))</f>
        <v>0</v>
      </c>
      <c r="N20" s="121">
        <f>IF($C$4="citu pasākumu izmaksas",IF('9a+c+n'!$Q20="C",'9a+c+n'!N20,0))</f>
        <v>0</v>
      </c>
      <c r="O20" s="121">
        <f>IF($C$4="citu pasākumu izmaksas",IF('9a+c+n'!$Q20="C",'9a+c+n'!O20,0))</f>
        <v>0</v>
      </c>
      <c r="P20" s="122">
        <f>IF($C$4="citu pasākumu izmaksas",IF('9a+c+n'!$Q20="C",'9a+c+n'!P20,0))</f>
        <v>0</v>
      </c>
    </row>
    <row r="21" spans="1:16" x14ac:dyDescent="0.2">
      <c r="A21" s="53">
        <f>IF(P21=0,0,IF(COUNTBLANK(P21)=1,0,COUNTA($P$14:P21)))</f>
        <v>0</v>
      </c>
      <c r="B21" s="24">
        <f>IF($C$4="citu pasākumu izmaksas",IF('9a+c+n'!$Q21="C",'9a+c+n'!B21,0))</f>
        <v>0</v>
      </c>
      <c r="C21" s="24">
        <f>IF($C$4="citu pasākumu izmaksas",IF('9a+c+n'!$Q21="C",'9a+c+n'!C21,0))</f>
        <v>0</v>
      </c>
      <c r="D21" s="24">
        <f>IF($C$4="citu pasākumu izmaksas",IF('9a+c+n'!$Q21="C",'9a+c+n'!D21,0))</f>
        <v>0</v>
      </c>
      <c r="E21" s="47"/>
      <c r="F21" s="68"/>
      <c r="G21" s="121"/>
      <c r="H21" s="121">
        <f>IF($C$4="citu pasākumu izmaksas",IF('9a+c+n'!$Q21="C",'9a+c+n'!H21,0))</f>
        <v>0</v>
      </c>
      <c r="I21" s="121"/>
      <c r="J21" s="121"/>
      <c r="K21" s="122">
        <f>IF($C$4="citu pasākumu izmaksas",IF('9a+c+n'!$Q21="C",'9a+c+n'!K21,0))</f>
        <v>0</v>
      </c>
      <c r="L21" s="84">
        <f>IF($C$4="citu pasākumu izmaksas",IF('9a+c+n'!$Q21="C",'9a+c+n'!L21,0))</f>
        <v>0</v>
      </c>
      <c r="M21" s="121">
        <f>IF($C$4="citu pasākumu izmaksas",IF('9a+c+n'!$Q21="C",'9a+c+n'!M21,0))</f>
        <v>0</v>
      </c>
      <c r="N21" s="121">
        <f>IF($C$4="citu pasākumu izmaksas",IF('9a+c+n'!$Q21="C",'9a+c+n'!N21,0))</f>
        <v>0</v>
      </c>
      <c r="O21" s="121">
        <f>IF($C$4="citu pasākumu izmaksas",IF('9a+c+n'!$Q21="C",'9a+c+n'!O21,0))</f>
        <v>0</v>
      </c>
      <c r="P21" s="122">
        <f>IF($C$4="citu pasākumu izmaksas",IF('9a+c+n'!$Q21="C",'9a+c+n'!P21,0))</f>
        <v>0</v>
      </c>
    </row>
    <row r="22" spans="1:16" x14ac:dyDescent="0.2">
      <c r="A22" s="53">
        <f>IF(P22=0,0,IF(COUNTBLANK(P22)=1,0,COUNTA($P$14:P22)))</f>
        <v>0</v>
      </c>
      <c r="B22" s="24">
        <f>IF($C$4="citu pasākumu izmaksas",IF('9a+c+n'!$Q22="C",'9a+c+n'!B22,0))</f>
        <v>0</v>
      </c>
      <c r="C22" s="24">
        <f>IF($C$4="citu pasākumu izmaksas",IF('9a+c+n'!$Q22="C",'9a+c+n'!C22,0))</f>
        <v>0</v>
      </c>
      <c r="D22" s="24">
        <f>IF($C$4="citu pasākumu izmaksas",IF('9a+c+n'!$Q22="C",'9a+c+n'!D22,0))</f>
        <v>0</v>
      </c>
      <c r="E22" s="47"/>
      <c r="F22" s="68"/>
      <c r="G22" s="121"/>
      <c r="H22" s="121">
        <f>IF($C$4="citu pasākumu izmaksas",IF('9a+c+n'!$Q22="C",'9a+c+n'!H22,0))</f>
        <v>0</v>
      </c>
      <c r="I22" s="121"/>
      <c r="J22" s="121"/>
      <c r="K22" s="122">
        <f>IF($C$4="citu pasākumu izmaksas",IF('9a+c+n'!$Q22="C",'9a+c+n'!K22,0))</f>
        <v>0</v>
      </c>
      <c r="L22" s="84">
        <f>IF($C$4="citu pasākumu izmaksas",IF('9a+c+n'!$Q22="C",'9a+c+n'!L22,0))</f>
        <v>0</v>
      </c>
      <c r="M22" s="121">
        <f>IF($C$4="citu pasākumu izmaksas",IF('9a+c+n'!$Q22="C",'9a+c+n'!M22,0))</f>
        <v>0</v>
      </c>
      <c r="N22" s="121">
        <f>IF($C$4="citu pasākumu izmaksas",IF('9a+c+n'!$Q22="C",'9a+c+n'!N22,0))</f>
        <v>0</v>
      </c>
      <c r="O22" s="121">
        <f>IF($C$4="citu pasākumu izmaksas",IF('9a+c+n'!$Q22="C",'9a+c+n'!O22,0))</f>
        <v>0</v>
      </c>
      <c r="P22" s="122">
        <f>IF($C$4="citu pasākumu izmaksas",IF('9a+c+n'!$Q22="C",'9a+c+n'!P22,0))</f>
        <v>0</v>
      </c>
    </row>
    <row r="23" spans="1:16" x14ac:dyDescent="0.2">
      <c r="A23" s="53">
        <f>IF(P23=0,0,IF(COUNTBLANK(P23)=1,0,COUNTA($P$14:P23)))</f>
        <v>0</v>
      </c>
      <c r="B23" s="24">
        <f>IF($C$4="citu pasākumu izmaksas",IF('9a+c+n'!$Q23="C",'9a+c+n'!B23,0))</f>
        <v>0</v>
      </c>
      <c r="C23" s="24">
        <f>IF($C$4="citu pasākumu izmaksas",IF('9a+c+n'!$Q23="C",'9a+c+n'!C23,0))</f>
        <v>0</v>
      </c>
      <c r="D23" s="24">
        <f>IF($C$4="citu pasākumu izmaksas",IF('9a+c+n'!$Q23="C",'9a+c+n'!D23,0))</f>
        <v>0</v>
      </c>
      <c r="E23" s="47"/>
      <c r="F23" s="68"/>
      <c r="G23" s="121"/>
      <c r="H23" s="121">
        <f>IF($C$4="citu pasākumu izmaksas",IF('9a+c+n'!$Q23="C",'9a+c+n'!H23,0))</f>
        <v>0</v>
      </c>
      <c r="I23" s="121"/>
      <c r="J23" s="121"/>
      <c r="K23" s="122">
        <f>IF($C$4="citu pasākumu izmaksas",IF('9a+c+n'!$Q23="C",'9a+c+n'!K23,0))</f>
        <v>0</v>
      </c>
      <c r="L23" s="84">
        <f>IF($C$4="citu pasākumu izmaksas",IF('9a+c+n'!$Q23="C",'9a+c+n'!L23,0))</f>
        <v>0</v>
      </c>
      <c r="M23" s="121">
        <f>IF($C$4="citu pasākumu izmaksas",IF('9a+c+n'!$Q23="C",'9a+c+n'!M23,0))</f>
        <v>0</v>
      </c>
      <c r="N23" s="121">
        <f>IF($C$4="citu pasākumu izmaksas",IF('9a+c+n'!$Q23="C",'9a+c+n'!N23,0))</f>
        <v>0</v>
      </c>
      <c r="O23" s="121">
        <f>IF($C$4="citu pasākumu izmaksas",IF('9a+c+n'!$Q23="C",'9a+c+n'!O23,0))</f>
        <v>0</v>
      </c>
      <c r="P23" s="122">
        <f>IF($C$4="citu pasākumu izmaksas",IF('9a+c+n'!$Q23="C",'9a+c+n'!P23,0))</f>
        <v>0</v>
      </c>
    </row>
    <row r="24" spans="1:16" x14ac:dyDescent="0.2">
      <c r="A24" s="53">
        <f>IF(P24=0,0,IF(COUNTBLANK(P24)=1,0,COUNTA($P$14:P24)))</f>
        <v>0</v>
      </c>
      <c r="B24" s="24">
        <f>IF($C$4="citu pasākumu izmaksas",IF('9a+c+n'!$Q24="C",'9a+c+n'!B24,0))</f>
        <v>0</v>
      </c>
      <c r="C24" s="24">
        <f>IF($C$4="citu pasākumu izmaksas",IF('9a+c+n'!$Q24="C",'9a+c+n'!C24,0))</f>
        <v>0</v>
      </c>
      <c r="D24" s="24">
        <f>IF($C$4="citu pasākumu izmaksas",IF('9a+c+n'!$Q24="C",'9a+c+n'!D24,0))</f>
        <v>0</v>
      </c>
      <c r="E24" s="47"/>
      <c r="F24" s="68"/>
      <c r="G24" s="121"/>
      <c r="H24" s="121">
        <f>IF($C$4="citu pasākumu izmaksas",IF('9a+c+n'!$Q24="C",'9a+c+n'!H24,0))</f>
        <v>0</v>
      </c>
      <c r="I24" s="121"/>
      <c r="J24" s="121"/>
      <c r="K24" s="122">
        <f>IF($C$4="citu pasākumu izmaksas",IF('9a+c+n'!$Q24="C",'9a+c+n'!K24,0))</f>
        <v>0</v>
      </c>
      <c r="L24" s="84">
        <f>IF($C$4="citu pasākumu izmaksas",IF('9a+c+n'!$Q24="C",'9a+c+n'!L24,0))</f>
        <v>0</v>
      </c>
      <c r="M24" s="121">
        <f>IF($C$4="citu pasākumu izmaksas",IF('9a+c+n'!$Q24="C",'9a+c+n'!M24,0))</f>
        <v>0</v>
      </c>
      <c r="N24" s="121">
        <f>IF($C$4="citu pasākumu izmaksas",IF('9a+c+n'!$Q24="C",'9a+c+n'!N24,0))</f>
        <v>0</v>
      </c>
      <c r="O24" s="121">
        <f>IF($C$4="citu pasākumu izmaksas",IF('9a+c+n'!$Q24="C",'9a+c+n'!O24,0))</f>
        <v>0</v>
      </c>
      <c r="P24" s="122">
        <f>IF($C$4="citu pasākumu izmaksas",IF('9a+c+n'!$Q24="C",'9a+c+n'!P24,0))</f>
        <v>0</v>
      </c>
    </row>
    <row r="25" spans="1:16" x14ac:dyDescent="0.2">
      <c r="A25" s="53">
        <f>IF(P25=0,0,IF(COUNTBLANK(P25)=1,0,COUNTA($P$14:P25)))</f>
        <v>0</v>
      </c>
      <c r="B25" s="24">
        <f>IF($C$4="citu pasākumu izmaksas",IF('9a+c+n'!$Q25="C",'9a+c+n'!B25,0))</f>
        <v>0</v>
      </c>
      <c r="C25" s="24">
        <f>IF($C$4="citu pasākumu izmaksas",IF('9a+c+n'!$Q25="C",'9a+c+n'!C25,0))</f>
        <v>0</v>
      </c>
      <c r="D25" s="24">
        <f>IF($C$4="citu pasākumu izmaksas",IF('9a+c+n'!$Q25="C",'9a+c+n'!D25,0))</f>
        <v>0</v>
      </c>
      <c r="E25" s="47"/>
      <c r="F25" s="68"/>
      <c r="G25" s="121"/>
      <c r="H25" s="121">
        <f>IF($C$4="citu pasākumu izmaksas",IF('9a+c+n'!$Q25="C",'9a+c+n'!H25,0))</f>
        <v>0</v>
      </c>
      <c r="I25" s="121"/>
      <c r="J25" s="121"/>
      <c r="K25" s="122">
        <f>IF($C$4="citu pasākumu izmaksas",IF('9a+c+n'!$Q25="C",'9a+c+n'!K25,0))</f>
        <v>0</v>
      </c>
      <c r="L25" s="84">
        <f>IF($C$4="citu pasākumu izmaksas",IF('9a+c+n'!$Q25="C",'9a+c+n'!L25,0))</f>
        <v>0</v>
      </c>
      <c r="M25" s="121">
        <f>IF($C$4="citu pasākumu izmaksas",IF('9a+c+n'!$Q25="C",'9a+c+n'!M25,0))</f>
        <v>0</v>
      </c>
      <c r="N25" s="121">
        <f>IF($C$4="citu pasākumu izmaksas",IF('9a+c+n'!$Q25="C",'9a+c+n'!N25,0))</f>
        <v>0</v>
      </c>
      <c r="O25" s="121">
        <f>IF($C$4="citu pasākumu izmaksas",IF('9a+c+n'!$Q25="C",'9a+c+n'!O25,0))</f>
        <v>0</v>
      </c>
      <c r="P25" s="122">
        <f>IF($C$4="citu pasākumu izmaksas",IF('9a+c+n'!$Q25="C",'9a+c+n'!P25,0))</f>
        <v>0</v>
      </c>
    </row>
    <row r="26" spans="1:16" x14ac:dyDescent="0.2">
      <c r="A26" s="53">
        <f>IF(P26=0,0,IF(COUNTBLANK(P26)=1,0,COUNTA($P$14:P26)))</f>
        <v>0</v>
      </c>
      <c r="B26" s="24">
        <f>IF($C$4="citu pasākumu izmaksas",IF('9a+c+n'!$Q26="C",'9a+c+n'!B26,0))</f>
        <v>0</v>
      </c>
      <c r="C26" s="24">
        <f>IF($C$4="citu pasākumu izmaksas",IF('9a+c+n'!$Q26="C",'9a+c+n'!C26,0))</f>
        <v>0</v>
      </c>
      <c r="D26" s="24">
        <f>IF($C$4="citu pasākumu izmaksas",IF('9a+c+n'!$Q26="C",'9a+c+n'!D26,0))</f>
        <v>0</v>
      </c>
      <c r="E26" s="47"/>
      <c r="F26" s="68"/>
      <c r="G26" s="121"/>
      <c r="H26" s="121">
        <f>IF($C$4="citu pasākumu izmaksas",IF('9a+c+n'!$Q26="C",'9a+c+n'!H26,0))</f>
        <v>0</v>
      </c>
      <c r="I26" s="121"/>
      <c r="J26" s="121"/>
      <c r="K26" s="122">
        <f>IF($C$4="citu pasākumu izmaksas",IF('9a+c+n'!$Q26="C",'9a+c+n'!K26,0))</f>
        <v>0</v>
      </c>
      <c r="L26" s="84">
        <f>IF($C$4="citu pasākumu izmaksas",IF('9a+c+n'!$Q26="C",'9a+c+n'!L26,0))</f>
        <v>0</v>
      </c>
      <c r="M26" s="121">
        <f>IF($C$4="citu pasākumu izmaksas",IF('9a+c+n'!$Q26="C",'9a+c+n'!M26,0))</f>
        <v>0</v>
      </c>
      <c r="N26" s="121">
        <f>IF($C$4="citu pasākumu izmaksas",IF('9a+c+n'!$Q26="C",'9a+c+n'!N26,0))</f>
        <v>0</v>
      </c>
      <c r="O26" s="121">
        <f>IF($C$4="citu pasākumu izmaksas",IF('9a+c+n'!$Q26="C",'9a+c+n'!O26,0))</f>
        <v>0</v>
      </c>
      <c r="P26" s="122">
        <f>IF($C$4="citu pasākumu izmaksas",IF('9a+c+n'!$Q26="C",'9a+c+n'!P26,0))</f>
        <v>0</v>
      </c>
    </row>
    <row r="27" spans="1:16" x14ac:dyDescent="0.2">
      <c r="A27" s="53">
        <f>IF(P27=0,0,IF(COUNTBLANK(P27)=1,0,COUNTA($P$14:P27)))</f>
        <v>0</v>
      </c>
      <c r="B27" s="24">
        <f>IF($C$4="citu pasākumu izmaksas",IF('9a+c+n'!$Q27="C",'9a+c+n'!B27,0))</f>
        <v>0</v>
      </c>
      <c r="C27" s="24">
        <f>IF($C$4="citu pasākumu izmaksas",IF('9a+c+n'!$Q27="C",'9a+c+n'!C27,0))</f>
        <v>0</v>
      </c>
      <c r="D27" s="24">
        <f>IF($C$4="citu pasākumu izmaksas",IF('9a+c+n'!$Q27="C",'9a+c+n'!D27,0))</f>
        <v>0</v>
      </c>
      <c r="E27" s="47"/>
      <c r="F27" s="68"/>
      <c r="G27" s="121"/>
      <c r="H27" s="121">
        <f>IF($C$4="citu pasākumu izmaksas",IF('9a+c+n'!$Q27="C",'9a+c+n'!H27,0))</f>
        <v>0</v>
      </c>
      <c r="I27" s="121"/>
      <c r="J27" s="121"/>
      <c r="K27" s="122">
        <f>IF($C$4="citu pasākumu izmaksas",IF('9a+c+n'!$Q27="C",'9a+c+n'!K27,0))</f>
        <v>0</v>
      </c>
      <c r="L27" s="84">
        <f>IF($C$4="citu pasākumu izmaksas",IF('9a+c+n'!$Q27="C",'9a+c+n'!L27,0))</f>
        <v>0</v>
      </c>
      <c r="M27" s="121">
        <f>IF($C$4="citu pasākumu izmaksas",IF('9a+c+n'!$Q27="C",'9a+c+n'!M27,0))</f>
        <v>0</v>
      </c>
      <c r="N27" s="121">
        <f>IF($C$4="citu pasākumu izmaksas",IF('9a+c+n'!$Q27="C",'9a+c+n'!N27,0))</f>
        <v>0</v>
      </c>
      <c r="O27" s="121">
        <f>IF($C$4="citu pasākumu izmaksas",IF('9a+c+n'!$Q27="C",'9a+c+n'!O27,0))</f>
        <v>0</v>
      </c>
      <c r="P27" s="122">
        <f>IF($C$4="citu pasākumu izmaksas",IF('9a+c+n'!$Q27="C",'9a+c+n'!P27,0))</f>
        <v>0</v>
      </c>
    </row>
    <row r="28" spans="1:16" x14ac:dyDescent="0.2">
      <c r="A28" s="53">
        <f>IF(P28=0,0,IF(COUNTBLANK(P28)=1,0,COUNTA($P$14:P28)))</f>
        <v>0</v>
      </c>
      <c r="B28" s="24">
        <f>IF($C$4="citu pasākumu izmaksas",IF('9a+c+n'!$Q28="C",'9a+c+n'!B28,0))</f>
        <v>0</v>
      </c>
      <c r="C28" s="24">
        <f>IF($C$4="citu pasākumu izmaksas",IF('9a+c+n'!$Q28="C",'9a+c+n'!C28,0))</f>
        <v>0</v>
      </c>
      <c r="D28" s="24">
        <f>IF($C$4="citu pasākumu izmaksas",IF('9a+c+n'!$Q28="C",'9a+c+n'!D28,0))</f>
        <v>0</v>
      </c>
      <c r="E28" s="47"/>
      <c r="F28" s="68"/>
      <c r="G28" s="121"/>
      <c r="H28" s="121">
        <f>IF($C$4="citu pasākumu izmaksas",IF('9a+c+n'!$Q28="C",'9a+c+n'!H28,0))</f>
        <v>0</v>
      </c>
      <c r="I28" s="121"/>
      <c r="J28" s="121"/>
      <c r="K28" s="122">
        <f>IF($C$4="citu pasākumu izmaksas",IF('9a+c+n'!$Q28="C",'9a+c+n'!K28,0))</f>
        <v>0</v>
      </c>
      <c r="L28" s="84">
        <f>IF($C$4="citu pasākumu izmaksas",IF('9a+c+n'!$Q28="C",'9a+c+n'!L28,0))</f>
        <v>0</v>
      </c>
      <c r="M28" s="121">
        <f>IF($C$4="citu pasākumu izmaksas",IF('9a+c+n'!$Q28="C",'9a+c+n'!M28,0))</f>
        <v>0</v>
      </c>
      <c r="N28" s="121">
        <f>IF($C$4="citu pasākumu izmaksas",IF('9a+c+n'!$Q28="C",'9a+c+n'!N28,0))</f>
        <v>0</v>
      </c>
      <c r="O28" s="121">
        <f>IF($C$4="citu pasākumu izmaksas",IF('9a+c+n'!$Q28="C",'9a+c+n'!O28,0))</f>
        <v>0</v>
      </c>
      <c r="P28" s="122">
        <f>IF($C$4="citu pasākumu izmaksas",IF('9a+c+n'!$Q28="C",'9a+c+n'!P28,0))</f>
        <v>0</v>
      </c>
    </row>
    <row r="29" spans="1:16" x14ac:dyDescent="0.2">
      <c r="A29" s="53">
        <f>IF(P29=0,0,IF(COUNTBLANK(P29)=1,0,COUNTA($P$14:P29)))</f>
        <v>0</v>
      </c>
      <c r="B29" s="24">
        <f>IF($C$4="citu pasākumu izmaksas",IF('9a+c+n'!$Q29="C",'9a+c+n'!B29,0))</f>
        <v>0</v>
      </c>
      <c r="C29" s="24">
        <f>IF($C$4="citu pasākumu izmaksas",IF('9a+c+n'!$Q29="C",'9a+c+n'!C29,0))</f>
        <v>0</v>
      </c>
      <c r="D29" s="24">
        <f>IF($C$4="citu pasākumu izmaksas",IF('9a+c+n'!$Q29="C",'9a+c+n'!D29,0))</f>
        <v>0</v>
      </c>
      <c r="E29" s="47"/>
      <c r="F29" s="68"/>
      <c r="G29" s="121"/>
      <c r="H29" s="121">
        <f>IF($C$4="citu pasākumu izmaksas",IF('9a+c+n'!$Q29="C",'9a+c+n'!H29,0))</f>
        <v>0</v>
      </c>
      <c r="I29" s="121"/>
      <c r="J29" s="121"/>
      <c r="K29" s="122">
        <f>IF($C$4="citu pasākumu izmaksas",IF('9a+c+n'!$Q29="C",'9a+c+n'!K29,0))</f>
        <v>0</v>
      </c>
      <c r="L29" s="84">
        <f>IF($C$4="citu pasākumu izmaksas",IF('9a+c+n'!$Q29="C",'9a+c+n'!L29,0))</f>
        <v>0</v>
      </c>
      <c r="M29" s="121">
        <f>IF($C$4="citu pasākumu izmaksas",IF('9a+c+n'!$Q29="C",'9a+c+n'!M29,0))</f>
        <v>0</v>
      </c>
      <c r="N29" s="121">
        <f>IF($C$4="citu pasākumu izmaksas",IF('9a+c+n'!$Q29="C",'9a+c+n'!N29,0))</f>
        <v>0</v>
      </c>
      <c r="O29" s="121">
        <f>IF($C$4="citu pasākumu izmaksas",IF('9a+c+n'!$Q29="C",'9a+c+n'!O29,0))</f>
        <v>0</v>
      </c>
      <c r="P29" s="122">
        <f>IF($C$4="citu pasākumu izmaksas",IF('9a+c+n'!$Q29="C",'9a+c+n'!P29,0))</f>
        <v>0</v>
      </c>
    </row>
    <row r="30" spans="1:16" x14ac:dyDescent="0.2">
      <c r="A30" s="53">
        <f>IF(P30=0,0,IF(COUNTBLANK(P30)=1,0,COUNTA($P$14:P30)))</f>
        <v>0</v>
      </c>
      <c r="B30" s="24">
        <f>IF($C$4="citu pasākumu izmaksas",IF('9a+c+n'!$Q30="C",'9a+c+n'!B30,0))</f>
        <v>0</v>
      </c>
      <c r="C30" s="24">
        <f>IF($C$4="citu pasākumu izmaksas",IF('9a+c+n'!$Q30="C",'9a+c+n'!C30,0))</f>
        <v>0</v>
      </c>
      <c r="D30" s="24">
        <f>IF($C$4="citu pasākumu izmaksas",IF('9a+c+n'!$Q30="C",'9a+c+n'!D30,0))</f>
        <v>0</v>
      </c>
      <c r="E30" s="47"/>
      <c r="F30" s="68"/>
      <c r="G30" s="121"/>
      <c r="H30" s="121">
        <f>IF($C$4="citu pasākumu izmaksas",IF('9a+c+n'!$Q30="C",'9a+c+n'!H30,0))</f>
        <v>0</v>
      </c>
      <c r="I30" s="121"/>
      <c r="J30" s="121"/>
      <c r="K30" s="122">
        <f>IF($C$4="citu pasākumu izmaksas",IF('9a+c+n'!$Q30="C",'9a+c+n'!K30,0))</f>
        <v>0</v>
      </c>
      <c r="L30" s="84">
        <f>IF($C$4="citu pasākumu izmaksas",IF('9a+c+n'!$Q30="C",'9a+c+n'!L30,0))</f>
        <v>0</v>
      </c>
      <c r="M30" s="121">
        <f>IF($C$4="citu pasākumu izmaksas",IF('9a+c+n'!$Q30="C",'9a+c+n'!M30,0))</f>
        <v>0</v>
      </c>
      <c r="N30" s="121">
        <f>IF($C$4="citu pasākumu izmaksas",IF('9a+c+n'!$Q30="C",'9a+c+n'!N30,0))</f>
        <v>0</v>
      </c>
      <c r="O30" s="121">
        <f>IF($C$4="citu pasākumu izmaksas",IF('9a+c+n'!$Q30="C",'9a+c+n'!O30,0))</f>
        <v>0</v>
      </c>
      <c r="P30" s="122">
        <f>IF($C$4="citu pasākumu izmaksas",IF('9a+c+n'!$Q30="C",'9a+c+n'!P30,0))</f>
        <v>0</v>
      </c>
    </row>
    <row r="31" spans="1:16" x14ac:dyDescent="0.2">
      <c r="A31" s="53">
        <f>IF(P31=0,0,IF(COUNTBLANK(P31)=1,0,COUNTA($P$14:P31)))</f>
        <v>0</v>
      </c>
      <c r="B31" s="24">
        <f>IF($C$4="citu pasākumu izmaksas",IF('9a+c+n'!$Q31="C",'9a+c+n'!B31,0))</f>
        <v>0</v>
      </c>
      <c r="C31" s="24">
        <f>IF($C$4="citu pasākumu izmaksas",IF('9a+c+n'!$Q31="C",'9a+c+n'!C31,0))</f>
        <v>0</v>
      </c>
      <c r="D31" s="24">
        <f>IF($C$4="citu pasākumu izmaksas",IF('9a+c+n'!$Q31="C",'9a+c+n'!D31,0))</f>
        <v>0</v>
      </c>
      <c r="E31" s="47"/>
      <c r="F31" s="68"/>
      <c r="G31" s="121"/>
      <c r="H31" s="121">
        <f>IF($C$4="citu pasākumu izmaksas",IF('9a+c+n'!$Q31="C",'9a+c+n'!H31,0))</f>
        <v>0</v>
      </c>
      <c r="I31" s="121"/>
      <c r="J31" s="121"/>
      <c r="K31" s="122">
        <f>IF($C$4="citu pasākumu izmaksas",IF('9a+c+n'!$Q31="C",'9a+c+n'!K31,0))</f>
        <v>0</v>
      </c>
      <c r="L31" s="84">
        <f>IF($C$4="citu pasākumu izmaksas",IF('9a+c+n'!$Q31="C",'9a+c+n'!L31,0))</f>
        <v>0</v>
      </c>
      <c r="M31" s="121">
        <f>IF($C$4="citu pasākumu izmaksas",IF('9a+c+n'!$Q31="C",'9a+c+n'!M31,0))</f>
        <v>0</v>
      </c>
      <c r="N31" s="121">
        <f>IF($C$4="citu pasākumu izmaksas",IF('9a+c+n'!$Q31="C",'9a+c+n'!N31,0))</f>
        <v>0</v>
      </c>
      <c r="O31" s="121">
        <f>IF($C$4="citu pasākumu izmaksas",IF('9a+c+n'!$Q31="C",'9a+c+n'!O31,0))</f>
        <v>0</v>
      </c>
      <c r="P31" s="122">
        <f>IF($C$4="citu pasākumu izmaksas",IF('9a+c+n'!$Q31="C",'9a+c+n'!P31,0))</f>
        <v>0</v>
      </c>
    </row>
    <row r="32" spans="1:16" x14ac:dyDescent="0.2">
      <c r="A32" s="53">
        <f>IF(P32=0,0,IF(COUNTBLANK(P32)=1,0,COUNTA($P$14:P32)))</f>
        <v>0</v>
      </c>
      <c r="B32" s="24">
        <f>IF($C$4="citu pasākumu izmaksas",IF('9a+c+n'!$Q32="C",'9a+c+n'!B32,0))</f>
        <v>0</v>
      </c>
      <c r="C32" s="24">
        <f>IF($C$4="citu pasākumu izmaksas",IF('9a+c+n'!$Q32="C",'9a+c+n'!C32,0))</f>
        <v>0</v>
      </c>
      <c r="D32" s="24">
        <f>IF($C$4="citu pasākumu izmaksas",IF('9a+c+n'!$Q32="C",'9a+c+n'!D32,0))</f>
        <v>0</v>
      </c>
      <c r="E32" s="47"/>
      <c r="F32" s="68"/>
      <c r="G32" s="121"/>
      <c r="H32" s="121">
        <f>IF($C$4="citu pasākumu izmaksas",IF('9a+c+n'!$Q32="C",'9a+c+n'!H32,0))</f>
        <v>0</v>
      </c>
      <c r="I32" s="121"/>
      <c r="J32" s="121"/>
      <c r="K32" s="122">
        <f>IF($C$4="citu pasākumu izmaksas",IF('9a+c+n'!$Q32="C",'9a+c+n'!K32,0))</f>
        <v>0</v>
      </c>
      <c r="L32" s="84">
        <f>IF($C$4="citu pasākumu izmaksas",IF('9a+c+n'!$Q32="C",'9a+c+n'!L32,0))</f>
        <v>0</v>
      </c>
      <c r="M32" s="121">
        <f>IF($C$4="citu pasākumu izmaksas",IF('9a+c+n'!$Q32="C",'9a+c+n'!M32,0))</f>
        <v>0</v>
      </c>
      <c r="N32" s="121">
        <f>IF($C$4="citu pasākumu izmaksas",IF('9a+c+n'!$Q32="C",'9a+c+n'!N32,0))</f>
        <v>0</v>
      </c>
      <c r="O32" s="121">
        <f>IF($C$4="citu pasākumu izmaksas",IF('9a+c+n'!$Q32="C",'9a+c+n'!O32,0))</f>
        <v>0</v>
      </c>
      <c r="P32" s="122">
        <f>IF($C$4="citu pasākumu izmaksas",IF('9a+c+n'!$Q32="C",'9a+c+n'!P32,0))</f>
        <v>0</v>
      </c>
    </row>
    <row r="33" spans="1:16" x14ac:dyDescent="0.2">
      <c r="A33" s="53">
        <f>IF(P33=0,0,IF(COUNTBLANK(P33)=1,0,COUNTA($P$14:P33)))</f>
        <v>0</v>
      </c>
      <c r="B33" s="24">
        <f>IF($C$4="citu pasākumu izmaksas",IF('9a+c+n'!$Q33="C",'9a+c+n'!B33,0))</f>
        <v>0</v>
      </c>
      <c r="C33" s="24">
        <f>IF($C$4="citu pasākumu izmaksas",IF('9a+c+n'!$Q33="C",'9a+c+n'!C33,0))</f>
        <v>0</v>
      </c>
      <c r="D33" s="24">
        <f>IF($C$4="citu pasākumu izmaksas",IF('9a+c+n'!$Q33="C",'9a+c+n'!D33,0))</f>
        <v>0</v>
      </c>
      <c r="E33" s="47"/>
      <c r="F33" s="68"/>
      <c r="G33" s="121"/>
      <c r="H33" s="121">
        <f>IF($C$4="citu pasākumu izmaksas",IF('9a+c+n'!$Q33="C",'9a+c+n'!H33,0))</f>
        <v>0</v>
      </c>
      <c r="I33" s="121"/>
      <c r="J33" s="121"/>
      <c r="K33" s="122">
        <f>IF($C$4="citu pasākumu izmaksas",IF('9a+c+n'!$Q33="C",'9a+c+n'!K33,0))</f>
        <v>0</v>
      </c>
      <c r="L33" s="84">
        <f>IF($C$4="citu pasākumu izmaksas",IF('9a+c+n'!$Q33="C",'9a+c+n'!L33,0))</f>
        <v>0</v>
      </c>
      <c r="M33" s="121">
        <f>IF($C$4="citu pasākumu izmaksas",IF('9a+c+n'!$Q33="C",'9a+c+n'!M33,0))</f>
        <v>0</v>
      </c>
      <c r="N33" s="121">
        <f>IF($C$4="citu pasākumu izmaksas",IF('9a+c+n'!$Q33="C",'9a+c+n'!N33,0))</f>
        <v>0</v>
      </c>
      <c r="O33" s="121">
        <f>IF($C$4="citu pasākumu izmaksas",IF('9a+c+n'!$Q33="C",'9a+c+n'!O33,0))</f>
        <v>0</v>
      </c>
      <c r="P33" s="122">
        <f>IF($C$4="citu pasākumu izmaksas",IF('9a+c+n'!$Q33="C",'9a+c+n'!P33,0))</f>
        <v>0</v>
      </c>
    </row>
    <row r="34" spans="1:16" x14ac:dyDescent="0.2">
      <c r="A34" s="53">
        <f>IF(P34=0,0,IF(COUNTBLANK(P34)=1,0,COUNTA($P$14:P34)))</f>
        <v>0</v>
      </c>
      <c r="B34" s="24">
        <f>IF($C$4="citu pasākumu izmaksas",IF('9a+c+n'!$Q34="C",'9a+c+n'!B34,0))</f>
        <v>0</v>
      </c>
      <c r="C34" s="24">
        <f>IF($C$4="citu pasākumu izmaksas",IF('9a+c+n'!$Q34="C",'9a+c+n'!C34,0))</f>
        <v>0</v>
      </c>
      <c r="D34" s="24">
        <f>IF($C$4="citu pasākumu izmaksas",IF('9a+c+n'!$Q34="C",'9a+c+n'!D34,0))</f>
        <v>0</v>
      </c>
      <c r="E34" s="47"/>
      <c r="F34" s="68"/>
      <c r="G34" s="121"/>
      <c r="H34" s="121">
        <f>IF($C$4="citu pasākumu izmaksas",IF('9a+c+n'!$Q34="C",'9a+c+n'!H34,0))</f>
        <v>0</v>
      </c>
      <c r="I34" s="121"/>
      <c r="J34" s="121"/>
      <c r="K34" s="122">
        <f>IF($C$4="citu pasākumu izmaksas",IF('9a+c+n'!$Q34="C",'9a+c+n'!K34,0))</f>
        <v>0</v>
      </c>
      <c r="L34" s="84">
        <f>IF($C$4="citu pasākumu izmaksas",IF('9a+c+n'!$Q34="C",'9a+c+n'!L34,0))</f>
        <v>0</v>
      </c>
      <c r="M34" s="121">
        <f>IF($C$4="citu pasākumu izmaksas",IF('9a+c+n'!$Q34="C",'9a+c+n'!M34,0))</f>
        <v>0</v>
      </c>
      <c r="N34" s="121">
        <f>IF($C$4="citu pasākumu izmaksas",IF('9a+c+n'!$Q34="C",'9a+c+n'!N34,0))</f>
        <v>0</v>
      </c>
      <c r="O34" s="121">
        <f>IF($C$4="citu pasākumu izmaksas",IF('9a+c+n'!$Q34="C",'9a+c+n'!O34,0))</f>
        <v>0</v>
      </c>
      <c r="P34" s="122">
        <f>IF($C$4="citu pasākumu izmaksas",IF('9a+c+n'!$Q34="C",'9a+c+n'!P34,0))</f>
        <v>0</v>
      </c>
    </row>
    <row r="35" spans="1:16" x14ac:dyDescent="0.2">
      <c r="A35" s="53">
        <f>IF(P35=0,0,IF(COUNTBLANK(P35)=1,0,COUNTA($P$14:P35)))</f>
        <v>0</v>
      </c>
      <c r="B35" s="24">
        <f>IF($C$4="citu pasākumu izmaksas",IF('9a+c+n'!$Q35="C",'9a+c+n'!B35,0))</f>
        <v>0</v>
      </c>
      <c r="C35" s="24">
        <f>IF($C$4="citu pasākumu izmaksas",IF('9a+c+n'!$Q35="C",'9a+c+n'!C35,0))</f>
        <v>0</v>
      </c>
      <c r="D35" s="24">
        <f>IF($C$4="citu pasākumu izmaksas",IF('9a+c+n'!$Q35="C",'9a+c+n'!D35,0))</f>
        <v>0</v>
      </c>
      <c r="E35" s="47"/>
      <c r="F35" s="68"/>
      <c r="G35" s="121"/>
      <c r="H35" s="121">
        <f>IF($C$4="citu pasākumu izmaksas",IF('9a+c+n'!$Q35="C",'9a+c+n'!H35,0))</f>
        <v>0</v>
      </c>
      <c r="I35" s="121"/>
      <c r="J35" s="121"/>
      <c r="K35" s="122">
        <f>IF($C$4="citu pasākumu izmaksas",IF('9a+c+n'!$Q35="C",'9a+c+n'!K35,0))</f>
        <v>0</v>
      </c>
      <c r="L35" s="84">
        <f>IF($C$4="citu pasākumu izmaksas",IF('9a+c+n'!$Q35="C",'9a+c+n'!L35,0))</f>
        <v>0</v>
      </c>
      <c r="M35" s="121">
        <f>IF($C$4="citu pasākumu izmaksas",IF('9a+c+n'!$Q35="C",'9a+c+n'!M35,0))</f>
        <v>0</v>
      </c>
      <c r="N35" s="121">
        <f>IF($C$4="citu pasākumu izmaksas",IF('9a+c+n'!$Q35="C",'9a+c+n'!N35,0))</f>
        <v>0</v>
      </c>
      <c r="O35" s="121">
        <f>IF($C$4="citu pasākumu izmaksas",IF('9a+c+n'!$Q35="C",'9a+c+n'!O35,0))</f>
        <v>0</v>
      </c>
      <c r="P35" s="122">
        <f>IF($C$4="citu pasākumu izmaksas",IF('9a+c+n'!$Q35="C",'9a+c+n'!P35,0))</f>
        <v>0</v>
      </c>
    </row>
    <row r="36" spans="1:16" x14ac:dyDescent="0.2">
      <c r="A36" s="53">
        <f>IF(P36=0,0,IF(COUNTBLANK(P36)=1,0,COUNTA($P$14:P36)))</f>
        <v>0</v>
      </c>
      <c r="B36" s="24">
        <f>IF($C$4="citu pasākumu izmaksas",IF('9a+c+n'!$Q36="C",'9a+c+n'!B36,0))</f>
        <v>0</v>
      </c>
      <c r="C36" s="24">
        <f>IF($C$4="citu pasākumu izmaksas",IF('9a+c+n'!$Q36="C",'9a+c+n'!C36,0))</f>
        <v>0</v>
      </c>
      <c r="D36" s="24">
        <f>IF($C$4="citu pasākumu izmaksas",IF('9a+c+n'!$Q36="C",'9a+c+n'!D36,0))</f>
        <v>0</v>
      </c>
      <c r="E36" s="47"/>
      <c r="F36" s="68"/>
      <c r="G36" s="121"/>
      <c r="H36" s="121">
        <f>IF($C$4="citu pasākumu izmaksas",IF('9a+c+n'!$Q36="C",'9a+c+n'!H36,0))</f>
        <v>0</v>
      </c>
      <c r="I36" s="121"/>
      <c r="J36" s="121"/>
      <c r="K36" s="122">
        <f>IF($C$4="citu pasākumu izmaksas",IF('9a+c+n'!$Q36="C",'9a+c+n'!K36,0))</f>
        <v>0</v>
      </c>
      <c r="L36" s="84">
        <f>IF($C$4="citu pasākumu izmaksas",IF('9a+c+n'!$Q36="C",'9a+c+n'!L36,0))</f>
        <v>0</v>
      </c>
      <c r="M36" s="121">
        <f>IF($C$4="citu pasākumu izmaksas",IF('9a+c+n'!$Q36="C",'9a+c+n'!M36,0))</f>
        <v>0</v>
      </c>
      <c r="N36" s="121">
        <f>IF($C$4="citu pasākumu izmaksas",IF('9a+c+n'!$Q36="C",'9a+c+n'!N36,0))</f>
        <v>0</v>
      </c>
      <c r="O36" s="121">
        <f>IF($C$4="citu pasākumu izmaksas",IF('9a+c+n'!$Q36="C",'9a+c+n'!O36,0))</f>
        <v>0</v>
      </c>
      <c r="P36" s="122">
        <f>IF($C$4="citu pasākumu izmaksas",IF('9a+c+n'!$Q36="C",'9a+c+n'!P36,0))</f>
        <v>0</v>
      </c>
    </row>
    <row r="37" spans="1:16" x14ac:dyDescent="0.2">
      <c r="A37" s="53">
        <f>IF(P37=0,0,IF(COUNTBLANK(P37)=1,0,COUNTA($P$14:P37)))</f>
        <v>0</v>
      </c>
      <c r="B37" s="24">
        <f>IF($C$4="citu pasākumu izmaksas",IF('9a+c+n'!$Q37="C",'9a+c+n'!B37,0))</f>
        <v>0</v>
      </c>
      <c r="C37" s="24">
        <f>IF($C$4="citu pasākumu izmaksas",IF('9a+c+n'!$Q37="C",'9a+c+n'!C37,0))</f>
        <v>0</v>
      </c>
      <c r="D37" s="24">
        <f>IF($C$4="citu pasākumu izmaksas",IF('9a+c+n'!$Q37="C",'9a+c+n'!D37,0))</f>
        <v>0</v>
      </c>
      <c r="E37" s="47"/>
      <c r="F37" s="68"/>
      <c r="G37" s="121"/>
      <c r="H37" s="121">
        <f>IF($C$4="citu pasākumu izmaksas",IF('9a+c+n'!$Q37="C",'9a+c+n'!H37,0))</f>
        <v>0</v>
      </c>
      <c r="I37" s="121"/>
      <c r="J37" s="121"/>
      <c r="K37" s="122">
        <f>IF($C$4="citu pasākumu izmaksas",IF('9a+c+n'!$Q37="C",'9a+c+n'!K37,0))</f>
        <v>0</v>
      </c>
      <c r="L37" s="84">
        <f>IF($C$4="citu pasākumu izmaksas",IF('9a+c+n'!$Q37="C",'9a+c+n'!L37,0))</f>
        <v>0</v>
      </c>
      <c r="M37" s="121">
        <f>IF($C$4="citu pasākumu izmaksas",IF('9a+c+n'!$Q37="C",'9a+c+n'!M37,0))</f>
        <v>0</v>
      </c>
      <c r="N37" s="121">
        <f>IF($C$4="citu pasākumu izmaksas",IF('9a+c+n'!$Q37="C",'9a+c+n'!N37,0))</f>
        <v>0</v>
      </c>
      <c r="O37" s="121">
        <f>IF($C$4="citu pasākumu izmaksas",IF('9a+c+n'!$Q37="C",'9a+c+n'!O37,0))</f>
        <v>0</v>
      </c>
      <c r="P37" s="122">
        <f>IF($C$4="citu pasākumu izmaksas",IF('9a+c+n'!$Q37="C",'9a+c+n'!P37,0))</f>
        <v>0</v>
      </c>
    </row>
    <row r="38" spans="1:16" x14ac:dyDescent="0.2">
      <c r="A38" s="53">
        <f>IF(P38=0,0,IF(COUNTBLANK(P38)=1,0,COUNTA($P$14:P38)))</f>
        <v>0</v>
      </c>
      <c r="B38" s="24">
        <f>IF($C$4="citu pasākumu izmaksas",IF('9a+c+n'!$Q38="C",'9a+c+n'!B38,0))</f>
        <v>0</v>
      </c>
      <c r="C38" s="24">
        <f>IF($C$4="citu pasākumu izmaksas",IF('9a+c+n'!$Q38="C",'9a+c+n'!C38,0))</f>
        <v>0</v>
      </c>
      <c r="D38" s="24">
        <f>IF($C$4="citu pasākumu izmaksas",IF('9a+c+n'!$Q38="C",'9a+c+n'!D38,0))</f>
        <v>0</v>
      </c>
      <c r="E38" s="47"/>
      <c r="F38" s="68"/>
      <c r="G38" s="121"/>
      <c r="H38" s="121">
        <f>IF($C$4="citu pasākumu izmaksas",IF('9a+c+n'!$Q38="C",'9a+c+n'!H38,0))</f>
        <v>0</v>
      </c>
      <c r="I38" s="121"/>
      <c r="J38" s="121"/>
      <c r="K38" s="122">
        <f>IF($C$4="citu pasākumu izmaksas",IF('9a+c+n'!$Q38="C",'9a+c+n'!K38,0))</f>
        <v>0</v>
      </c>
      <c r="L38" s="84">
        <f>IF($C$4="citu pasākumu izmaksas",IF('9a+c+n'!$Q38="C",'9a+c+n'!L38,0))</f>
        <v>0</v>
      </c>
      <c r="M38" s="121">
        <f>IF($C$4="citu pasākumu izmaksas",IF('9a+c+n'!$Q38="C",'9a+c+n'!M38,0))</f>
        <v>0</v>
      </c>
      <c r="N38" s="121">
        <f>IF($C$4="citu pasākumu izmaksas",IF('9a+c+n'!$Q38="C",'9a+c+n'!N38,0))</f>
        <v>0</v>
      </c>
      <c r="O38" s="121">
        <f>IF($C$4="citu pasākumu izmaksas",IF('9a+c+n'!$Q38="C",'9a+c+n'!O38,0))</f>
        <v>0</v>
      </c>
      <c r="P38" s="122">
        <f>IF($C$4="citu pasākumu izmaksas",IF('9a+c+n'!$Q38="C",'9a+c+n'!P38,0))</f>
        <v>0</v>
      </c>
    </row>
    <row r="39" spans="1:16" x14ac:dyDescent="0.2">
      <c r="A39" s="53">
        <f>IF(P39=0,0,IF(COUNTBLANK(P39)=1,0,COUNTA($P$14:P39)))</f>
        <v>0</v>
      </c>
      <c r="B39" s="24">
        <f>IF($C$4="citu pasākumu izmaksas",IF('9a+c+n'!$Q39="C",'9a+c+n'!B39,0))</f>
        <v>0</v>
      </c>
      <c r="C39" s="24">
        <f>IF($C$4="citu pasākumu izmaksas",IF('9a+c+n'!$Q39="C",'9a+c+n'!C39,0))</f>
        <v>0</v>
      </c>
      <c r="D39" s="24">
        <f>IF($C$4="citu pasākumu izmaksas",IF('9a+c+n'!$Q39="C",'9a+c+n'!D39,0))</f>
        <v>0</v>
      </c>
      <c r="E39" s="47"/>
      <c r="F39" s="68"/>
      <c r="G39" s="121"/>
      <c r="H39" s="121">
        <f>IF($C$4="citu pasākumu izmaksas",IF('9a+c+n'!$Q39="C",'9a+c+n'!H39,0))</f>
        <v>0</v>
      </c>
      <c r="I39" s="121"/>
      <c r="J39" s="121"/>
      <c r="K39" s="122">
        <f>IF($C$4="citu pasākumu izmaksas",IF('9a+c+n'!$Q39="C",'9a+c+n'!K39,0))</f>
        <v>0</v>
      </c>
      <c r="L39" s="84">
        <f>IF($C$4="citu pasākumu izmaksas",IF('9a+c+n'!$Q39="C",'9a+c+n'!L39,0))</f>
        <v>0</v>
      </c>
      <c r="M39" s="121">
        <f>IF($C$4="citu pasākumu izmaksas",IF('9a+c+n'!$Q39="C",'9a+c+n'!M39,0))</f>
        <v>0</v>
      </c>
      <c r="N39" s="121">
        <f>IF($C$4="citu pasākumu izmaksas",IF('9a+c+n'!$Q39="C",'9a+c+n'!N39,0))</f>
        <v>0</v>
      </c>
      <c r="O39" s="121">
        <f>IF($C$4="citu pasākumu izmaksas",IF('9a+c+n'!$Q39="C",'9a+c+n'!O39,0))</f>
        <v>0</v>
      </c>
      <c r="P39" s="122">
        <f>IF($C$4="citu pasākumu izmaksas",IF('9a+c+n'!$Q39="C",'9a+c+n'!P39,0))</f>
        <v>0</v>
      </c>
    </row>
    <row r="40" spans="1:16" x14ac:dyDescent="0.2">
      <c r="A40" s="53">
        <f>IF(P40=0,0,IF(COUNTBLANK(P40)=1,0,COUNTA($P$14:P40)))</f>
        <v>0</v>
      </c>
      <c r="B40" s="24">
        <f>IF($C$4="citu pasākumu izmaksas",IF('9a+c+n'!$Q40="C",'9a+c+n'!B40,0))</f>
        <v>0</v>
      </c>
      <c r="C40" s="24">
        <f>IF($C$4="citu pasākumu izmaksas",IF('9a+c+n'!$Q40="C",'9a+c+n'!C40,0))</f>
        <v>0</v>
      </c>
      <c r="D40" s="24">
        <f>IF($C$4="citu pasākumu izmaksas",IF('9a+c+n'!$Q40="C",'9a+c+n'!D40,0))</f>
        <v>0</v>
      </c>
      <c r="E40" s="47"/>
      <c r="F40" s="68"/>
      <c r="G40" s="121"/>
      <c r="H40" s="121">
        <f>IF($C$4="citu pasākumu izmaksas",IF('9a+c+n'!$Q40="C",'9a+c+n'!H40,0))</f>
        <v>0</v>
      </c>
      <c r="I40" s="121"/>
      <c r="J40" s="121"/>
      <c r="K40" s="122">
        <f>IF($C$4="citu pasākumu izmaksas",IF('9a+c+n'!$Q40="C",'9a+c+n'!K40,0))</f>
        <v>0</v>
      </c>
      <c r="L40" s="84">
        <f>IF($C$4="citu pasākumu izmaksas",IF('9a+c+n'!$Q40="C",'9a+c+n'!L40,0))</f>
        <v>0</v>
      </c>
      <c r="M40" s="121">
        <f>IF($C$4="citu pasākumu izmaksas",IF('9a+c+n'!$Q40="C",'9a+c+n'!M40,0))</f>
        <v>0</v>
      </c>
      <c r="N40" s="121">
        <f>IF($C$4="citu pasākumu izmaksas",IF('9a+c+n'!$Q40="C",'9a+c+n'!N40,0))</f>
        <v>0</v>
      </c>
      <c r="O40" s="121">
        <f>IF($C$4="citu pasākumu izmaksas",IF('9a+c+n'!$Q40="C",'9a+c+n'!O40,0))</f>
        <v>0</v>
      </c>
      <c r="P40" s="122">
        <f>IF($C$4="citu pasākumu izmaksas",IF('9a+c+n'!$Q40="C",'9a+c+n'!P40,0))</f>
        <v>0</v>
      </c>
    </row>
    <row r="41" spans="1:16" x14ac:dyDescent="0.2">
      <c r="A41" s="53">
        <f>IF(P41=0,0,IF(COUNTBLANK(P41)=1,0,COUNTA($P$14:P41)))</f>
        <v>0</v>
      </c>
      <c r="B41" s="24">
        <f>IF($C$4="citu pasākumu izmaksas",IF('9a+c+n'!$Q41="C",'9a+c+n'!B41,0))</f>
        <v>0</v>
      </c>
      <c r="C41" s="24">
        <f>IF($C$4="citu pasākumu izmaksas",IF('9a+c+n'!$Q41="C",'9a+c+n'!C41,0))</f>
        <v>0</v>
      </c>
      <c r="D41" s="24">
        <f>IF($C$4="citu pasākumu izmaksas",IF('9a+c+n'!$Q41="C",'9a+c+n'!D41,0))</f>
        <v>0</v>
      </c>
      <c r="E41" s="47"/>
      <c r="F41" s="68"/>
      <c r="G41" s="121"/>
      <c r="H41" s="121">
        <f>IF($C$4="citu pasākumu izmaksas",IF('9a+c+n'!$Q41="C",'9a+c+n'!H41,0))</f>
        <v>0</v>
      </c>
      <c r="I41" s="121"/>
      <c r="J41" s="121"/>
      <c r="K41" s="122">
        <f>IF($C$4="citu pasākumu izmaksas",IF('9a+c+n'!$Q41="C",'9a+c+n'!K41,0))</f>
        <v>0</v>
      </c>
      <c r="L41" s="84">
        <f>IF($C$4="citu pasākumu izmaksas",IF('9a+c+n'!$Q41="C",'9a+c+n'!L41,0))</f>
        <v>0</v>
      </c>
      <c r="M41" s="121">
        <f>IF($C$4="citu pasākumu izmaksas",IF('9a+c+n'!$Q41="C",'9a+c+n'!M41,0))</f>
        <v>0</v>
      </c>
      <c r="N41" s="121">
        <f>IF($C$4="citu pasākumu izmaksas",IF('9a+c+n'!$Q41="C",'9a+c+n'!N41,0))</f>
        <v>0</v>
      </c>
      <c r="O41" s="121">
        <f>IF($C$4="citu pasākumu izmaksas",IF('9a+c+n'!$Q41="C",'9a+c+n'!O41,0))</f>
        <v>0</v>
      </c>
      <c r="P41" s="122">
        <f>IF($C$4="citu pasākumu izmaksas",IF('9a+c+n'!$Q41="C",'9a+c+n'!P41,0))</f>
        <v>0</v>
      </c>
    </row>
    <row r="42" spans="1:16" x14ac:dyDescent="0.2">
      <c r="A42" s="53">
        <f>IF(P42=0,0,IF(COUNTBLANK(P42)=1,0,COUNTA($P$14:P42)))</f>
        <v>0</v>
      </c>
      <c r="B42" s="24">
        <f>IF($C$4="citu pasākumu izmaksas",IF('9a+c+n'!$Q42="C",'9a+c+n'!B42,0))</f>
        <v>0</v>
      </c>
      <c r="C42" s="24">
        <f>IF($C$4="citu pasākumu izmaksas",IF('9a+c+n'!$Q42="C",'9a+c+n'!C42,0))</f>
        <v>0</v>
      </c>
      <c r="D42" s="24">
        <f>IF($C$4="citu pasākumu izmaksas",IF('9a+c+n'!$Q42="C",'9a+c+n'!D42,0))</f>
        <v>0</v>
      </c>
      <c r="E42" s="47"/>
      <c r="F42" s="68"/>
      <c r="G42" s="121"/>
      <c r="H42" s="121">
        <f>IF($C$4="citu pasākumu izmaksas",IF('9a+c+n'!$Q42="C",'9a+c+n'!H42,0))</f>
        <v>0</v>
      </c>
      <c r="I42" s="121"/>
      <c r="J42" s="121"/>
      <c r="K42" s="122">
        <f>IF($C$4="citu pasākumu izmaksas",IF('9a+c+n'!$Q42="C",'9a+c+n'!K42,0))</f>
        <v>0</v>
      </c>
      <c r="L42" s="84">
        <f>IF($C$4="citu pasākumu izmaksas",IF('9a+c+n'!$Q42="C",'9a+c+n'!L42,0))</f>
        <v>0</v>
      </c>
      <c r="M42" s="121">
        <f>IF($C$4="citu pasākumu izmaksas",IF('9a+c+n'!$Q42="C",'9a+c+n'!M42,0))</f>
        <v>0</v>
      </c>
      <c r="N42" s="121">
        <f>IF($C$4="citu pasākumu izmaksas",IF('9a+c+n'!$Q42="C",'9a+c+n'!N42,0))</f>
        <v>0</v>
      </c>
      <c r="O42" s="121">
        <f>IF($C$4="citu pasākumu izmaksas",IF('9a+c+n'!$Q42="C",'9a+c+n'!O42,0))</f>
        <v>0</v>
      </c>
      <c r="P42" s="122">
        <f>IF($C$4="citu pasākumu izmaksas",IF('9a+c+n'!$Q42="C",'9a+c+n'!P42,0))</f>
        <v>0</v>
      </c>
    </row>
    <row r="43" spans="1:16" x14ac:dyDescent="0.2">
      <c r="A43" s="53">
        <f>IF(P43=0,0,IF(COUNTBLANK(P43)=1,0,COUNTA($P$14:P43)))</f>
        <v>0</v>
      </c>
      <c r="B43" s="24">
        <f>IF($C$4="citu pasākumu izmaksas",IF('9a+c+n'!$Q43="C",'9a+c+n'!B43,0))</f>
        <v>0</v>
      </c>
      <c r="C43" s="24">
        <f>IF($C$4="citu pasākumu izmaksas",IF('9a+c+n'!$Q43="C",'9a+c+n'!C43,0))</f>
        <v>0</v>
      </c>
      <c r="D43" s="24">
        <f>IF($C$4="citu pasākumu izmaksas",IF('9a+c+n'!$Q43="C",'9a+c+n'!D43,0))</f>
        <v>0</v>
      </c>
      <c r="E43" s="47"/>
      <c r="F43" s="68"/>
      <c r="G43" s="121"/>
      <c r="H43" s="121">
        <f>IF($C$4="citu pasākumu izmaksas",IF('9a+c+n'!$Q43="C",'9a+c+n'!H43,0))</f>
        <v>0</v>
      </c>
      <c r="I43" s="121"/>
      <c r="J43" s="121"/>
      <c r="K43" s="122">
        <f>IF($C$4="citu pasākumu izmaksas",IF('9a+c+n'!$Q43="C",'9a+c+n'!K43,0))</f>
        <v>0</v>
      </c>
      <c r="L43" s="84">
        <f>IF($C$4="citu pasākumu izmaksas",IF('9a+c+n'!$Q43="C",'9a+c+n'!L43,0))</f>
        <v>0</v>
      </c>
      <c r="M43" s="121">
        <f>IF($C$4="citu pasākumu izmaksas",IF('9a+c+n'!$Q43="C",'9a+c+n'!M43,0))</f>
        <v>0</v>
      </c>
      <c r="N43" s="121">
        <f>IF($C$4="citu pasākumu izmaksas",IF('9a+c+n'!$Q43="C",'9a+c+n'!N43,0))</f>
        <v>0</v>
      </c>
      <c r="O43" s="121">
        <f>IF($C$4="citu pasākumu izmaksas",IF('9a+c+n'!$Q43="C",'9a+c+n'!O43,0))</f>
        <v>0</v>
      </c>
      <c r="P43" s="122">
        <f>IF($C$4="citu pasākumu izmaksas",IF('9a+c+n'!$Q43="C",'9a+c+n'!P43,0))</f>
        <v>0</v>
      </c>
    </row>
    <row r="44" spans="1:16" x14ac:dyDescent="0.2">
      <c r="A44" s="53">
        <f>IF(P44=0,0,IF(COUNTBLANK(P44)=1,0,COUNTA($P$14:P44)))</f>
        <v>0</v>
      </c>
      <c r="B44" s="24">
        <f>IF($C$4="citu pasākumu izmaksas",IF('9a+c+n'!$Q44="C",'9a+c+n'!B44,0))</f>
        <v>0</v>
      </c>
      <c r="C44" s="24">
        <f>IF($C$4="citu pasākumu izmaksas",IF('9a+c+n'!$Q44="C",'9a+c+n'!C44,0))</f>
        <v>0</v>
      </c>
      <c r="D44" s="24">
        <f>IF($C$4="citu pasākumu izmaksas",IF('9a+c+n'!$Q44="C",'9a+c+n'!D44,0))</f>
        <v>0</v>
      </c>
      <c r="E44" s="47"/>
      <c r="F44" s="68"/>
      <c r="G44" s="121"/>
      <c r="H44" s="121">
        <f>IF($C$4="citu pasākumu izmaksas",IF('9a+c+n'!$Q44="C",'9a+c+n'!H44,0))</f>
        <v>0</v>
      </c>
      <c r="I44" s="121"/>
      <c r="J44" s="121"/>
      <c r="K44" s="122">
        <f>IF($C$4="citu pasākumu izmaksas",IF('9a+c+n'!$Q44="C",'9a+c+n'!K44,0))</f>
        <v>0</v>
      </c>
      <c r="L44" s="84">
        <f>IF($C$4="citu pasākumu izmaksas",IF('9a+c+n'!$Q44="C",'9a+c+n'!L44,0))</f>
        <v>0</v>
      </c>
      <c r="M44" s="121">
        <f>IF($C$4="citu pasākumu izmaksas",IF('9a+c+n'!$Q44="C",'9a+c+n'!M44,0))</f>
        <v>0</v>
      </c>
      <c r="N44" s="121">
        <f>IF($C$4="citu pasākumu izmaksas",IF('9a+c+n'!$Q44="C",'9a+c+n'!N44,0))</f>
        <v>0</v>
      </c>
      <c r="O44" s="121">
        <f>IF($C$4="citu pasākumu izmaksas",IF('9a+c+n'!$Q44="C",'9a+c+n'!O44,0))</f>
        <v>0</v>
      </c>
      <c r="P44" s="122">
        <f>IF($C$4="citu pasākumu izmaksas",IF('9a+c+n'!$Q44="C",'9a+c+n'!P44,0))</f>
        <v>0</v>
      </c>
    </row>
    <row r="45" spans="1:16" x14ac:dyDescent="0.2">
      <c r="A45" s="53">
        <f>IF(P45=0,0,IF(COUNTBLANK(P45)=1,0,COUNTA($P$14:P45)))</f>
        <v>0</v>
      </c>
      <c r="B45" s="24">
        <f>IF($C$4="citu pasākumu izmaksas",IF('9a+c+n'!$Q45="C",'9a+c+n'!B45,0))</f>
        <v>0</v>
      </c>
      <c r="C45" s="24">
        <f>IF($C$4="citu pasākumu izmaksas",IF('9a+c+n'!$Q45="C",'9a+c+n'!C45,0))</f>
        <v>0</v>
      </c>
      <c r="D45" s="24">
        <f>IF($C$4="citu pasākumu izmaksas",IF('9a+c+n'!$Q45="C",'9a+c+n'!D45,0))</f>
        <v>0</v>
      </c>
      <c r="E45" s="47"/>
      <c r="F45" s="68"/>
      <c r="G45" s="121"/>
      <c r="H45" s="121">
        <f>IF($C$4="citu pasākumu izmaksas",IF('9a+c+n'!$Q45="C",'9a+c+n'!H45,0))</f>
        <v>0</v>
      </c>
      <c r="I45" s="121"/>
      <c r="J45" s="121"/>
      <c r="K45" s="122">
        <f>IF($C$4="citu pasākumu izmaksas",IF('9a+c+n'!$Q45="C",'9a+c+n'!K45,0))</f>
        <v>0</v>
      </c>
      <c r="L45" s="84">
        <f>IF($C$4="citu pasākumu izmaksas",IF('9a+c+n'!$Q45="C",'9a+c+n'!L45,0))</f>
        <v>0</v>
      </c>
      <c r="M45" s="121">
        <f>IF($C$4="citu pasākumu izmaksas",IF('9a+c+n'!$Q45="C",'9a+c+n'!M45,0))</f>
        <v>0</v>
      </c>
      <c r="N45" s="121">
        <f>IF($C$4="citu pasākumu izmaksas",IF('9a+c+n'!$Q45="C",'9a+c+n'!N45,0))</f>
        <v>0</v>
      </c>
      <c r="O45" s="121">
        <f>IF($C$4="citu pasākumu izmaksas",IF('9a+c+n'!$Q45="C",'9a+c+n'!O45,0))</f>
        <v>0</v>
      </c>
      <c r="P45" s="122">
        <f>IF($C$4="citu pasākumu izmaksas",IF('9a+c+n'!$Q45="C",'9a+c+n'!P45,0))</f>
        <v>0</v>
      </c>
    </row>
    <row r="46" spans="1:16" x14ac:dyDescent="0.2">
      <c r="A46" s="53">
        <f>IF(P46=0,0,IF(COUNTBLANK(P46)=1,0,COUNTA($P$14:P46)))</f>
        <v>0</v>
      </c>
      <c r="B46" s="24">
        <f>IF($C$4="citu pasākumu izmaksas",IF('9a+c+n'!$Q46="C",'9a+c+n'!B46,0))</f>
        <v>0</v>
      </c>
      <c r="C46" s="24">
        <f>IF($C$4="citu pasākumu izmaksas",IF('9a+c+n'!$Q46="C",'9a+c+n'!C46,0))</f>
        <v>0</v>
      </c>
      <c r="D46" s="24">
        <f>IF($C$4="citu pasākumu izmaksas",IF('9a+c+n'!$Q46="C",'9a+c+n'!D46,0))</f>
        <v>0</v>
      </c>
      <c r="E46" s="47"/>
      <c r="F46" s="68"/>
      <c r="G46" s="121"/>
      <c r="H46" s="121">
        <f>IF($C$4="citu pasākumu izmaksas",IF('9a+c+n'!$Q46="C",'9a+c+n'!H46,0))</f>
        <v>0</v>
      </c>
      <c r="I46" s="121"/>
      <c r="J46" s="121"/>
      <c r="K46" s="122">
        <f>IF($C$4="citu pasākumu izmaksas",IF('9a+c+n'!$Q46="C",'9a+c+n'!K46,0))</f>
        <v>0</v>
      </c>
      <c r="L46" s="84">
        <f>IF($C$4="citu pasākumu izmaksas",IF('9a+c+n'!$Q46="C",'9a+c+n'!L46,0))</f>
        <v>0</v>
      </c>
      <c r="M46" s="121">
        <f>IF($C$4="citu pasākumu izmaksas",IF('9a+c+n'!$Q46="C",'9a+c+n'!M46,0))</f>
        <v>0</v>
      </c>
      <c r="N46" s="121">
        <f>IF($C$4="citu pasākumu izmaksas",IF('9a+c+n'!$Q46="C",'9a+c+n'!N46,0))</f>
        <v>0</v>
      </c>
      <c r="O46" s="121">
        <f>IF($C$4="citu pasākumu izmaksas",IF('9a+c+n'!$Q46="C",'9a+c+n'!O46,0))</f>
        <v>0</v>
      </c>
      <c r="P46" s="122">
        <f>IF($C$4="citu pasākumu izmaksas",IF('9a+c+n'!$Q46="C",'9a+c+n'!P46,0))</f>
        <v>0</v>
      </c>
    </row>
    <row r="47" spans="1:16" x14ac:dyDescent="0.2">
      <c r="A47" s="53">
        <f>IF(P47=0,0,IF(COUNTBLANK(P47)=1,0,COUNTA($P$14:P47)))</f>
        <v>0</v>
      </c>
      <c r="B47" s="24">
        <f>IF($C$4="citu pasākumu izmaksas",IF('9a+c+n'!$Q47="C",'9a+c+n'!B47,0))</f>
        <v>0</v>
      </c>
      <c r="C47" s="24">
        <f>IF($C$4="citu pasākumu izmaksas",IF('9a+c+n'!$Q47="C",'9a+c+n'!C47,0))</f>
        <v>0</v>
      </c>
      <c r="D47" s="24">
        <f>IF($C$4="citu pasākumu izmaksas",IF('9a+c+n'!$Q47="C",'9a+c+n'!D47,0))</f>
        <v>0</v>
      </c>
      <c r="E47" s="47"/>
      <c r="F47" s="68"/>
      <c r="G47" s="121"/>
      <c r="H47" s="121">
        <f>IF($C$4="citu pasākumu izmaksas",IF('9a+c+n'!$Q47="C",'9a+c+n'!H47,0))</f>
        <v>0</v>
      </c>
      <c r="I47" s="121"/>
      <c r="J47" s="121"/>
      <c r="K47" s="122">
        <f>IF($C$4="citu pasākumu izmaksas",IF('9a+c+n'!$Q47="C",'9a+c+n'!K47,0))</f>
        <v>0</v>
      </c>
      <c r="L47" s="84">
        <f>IF($C$4="citu pasākumu izmaksas",IF('9a+c+n'!$Q47="C",'9a+c+n'!L47,0))</f>
        <v>0</v>
      </c>
      <c r="M47" s="121">
        <f>IF($C$4="citu pasākumu izmaksas",IF('9a+c+n'!$Q47="C",'9a+c+n'!M47,0))</f>
        <v>0</v>
      </c>
      <c r="N47" s="121">
        <f>IF($C$4="citu pasākumu izmaksas",IF('9a+c+n'!$Q47="C",'9a+c+n'!N47,0))</f>
        <v>0</v>
      </c>
      <c r="O47" s="121">
        <f>IF($C$4="citu pasākumu izmaksas",IF('9a+c+n'!$Q47="C",'9a+c+n'!O47,0))</f>
        <v>0</v>
      </c>
      <c r="P47" s="122">
        <f>IF($C$4="citu pasākumu izmaksas",IF('9a+c+n'!$Q47="C",'9a+c+n'!P47,0))</f>
        <v>0</v>
      </c>
    </row>
    <row r="48" spans="1:16" x14ac:dyDescent="0.2">
      <c r="A48" s="53">
        <f>IF(P48=0,0,IF(COUNTBLANK(P48)=1,0,COUNTA($P$14:P48)))</f>
        <v>0</v>
      </c>
      <c r="B48" s="24">
        <f>IF($C$4="citu pasākumu izmaksas",IF('9a+c+n'!$Q48="C",'9a+c+n'!B48,0))</f>
        <v>0</v>
      </c>
      <c r="C48" s="24">
        <f>IF($C$4="citu pasākumu izmaksas",IF('9a+c+n'!$Q48="C",'9a+c+n'!C48,0))</f>
        <v>0</v>
      </c>
      <c r="D48" s="24">
        <f>IF($C$4="citu pasākumu izmaksas",IF('9a+c+n'!$Q48="C",'9a+c+n'!D48,0))</f>
        <v>0</v>
      </c>
      <c r="E48" s="47"/>
      <c r="F48" s="68"/>
      <c r="G48" s="121"/>
      <c r="H48" s="121">
        <f>IF($C$4="citu pasākumu izmaksas",IF('9a+c+n'!$Q48="C",'9a+c+n'!H48,0))</f>
        <v>0</v>
      </c>
      <c r="I48" s="121"/>
      <c r="J48" s="121"/>
      <c r="K48" s="122">
        <f>IF($C$4="citu pasākumu izmaksas",IF('9a+c+n'!$Q48="C",'9a+c+n'!K48,0))</f>
        <v>0</v>
      </c>
      <c r="L48" s="84">
        <f>IF($C$4="citu pasākumu izmaksas",IF('9a+c+n'!$Q48="C",'9a+c+n'!L48,0))</f>
        <v>0</v>
      </c>
      <c r="M48" s="121">
        <f>IF($C$4="citu pasākumu izmaksas",IF('9a+c+n'!$Q48="C",'9a+c+n'!M48,0))</f>
        <v>0</v>
      </c>
      <c r="N48" s="121">
        <f>IF($C$4="citu pasākumu izmaksas",IF('9a+c+n'!$Q48="C",'9a+c+n'!N48,0))</f>
        <v>0</v>
      </c>
      <c r="O48" s="121">
        <f>IF($C$4="citu pasākumu izmaksas",IF('9a+c+n'!$Q48="C",'9a+c+n'!O48,0))</f>
        <v>0</v>
      </c>
      <c r="P48" s="122">
        <f>IF($C$4="citu pasākumu izmaksas",IF('9a+c+n'!$Q48="C",'9a+c+n'!P48,0))</f>
        <v>0</v>
      </c>
    </row>
    <row r="49" spans="1:16" x14ac:dyDescent="0.2">
      <c r="A49" s="53">
        <f>IF(P49=0,0,IF(COUNTBLANK(P49)=1,0,COUNTA($P$14:P49)))</f>
        <v>0</v>
      </c>
      <c r="B49" s="24">
        <f>IF($C$4="citu pasākumu izmaksas",IF('9a+c+n'!$Q49="C",'9a+c+n'!B49,0))</f>
        <v>0</v>
      </c>
      <c r="C49" s="24">
        <f>IF($C$4="citu pasākumu izmaksas",IF('9a+c+n'!$Q49="C",'9a+c+n'!C49,0))</f>
        <v>0</v>
      </c>
      <c r="D49" s="24">
        <f>IF($C$4="citu pasākumu izmaksas",IF('9a+c+n'!$Q49="C",'9a+c+n'!D49,0))</f>
        <v>0</v>
      </c>
      <c r="E49" s="47"/>
      <c r="F49" s="68"/>
      <c r="G49" s="121"/>
      <c r="H49" s="121">
        <f>IF($C$4="citu pasākumu izmaksas",IF('9a+c+n'!$Q49="C",'9a+c+n'!H49,0))</f>
        <v>0</v>
      </c>
      <c r="I49" s="121"/>
      <c r="J49" s="121"/>
      <c r="K49" s="122">
        <f>IF($C$4="citu pasākumu izmaksas",IF('9a+c+n'!$Q49="C",'9a+c+n'!K49,0))</f>
        <v>0</v>
      </c>
      <c r="L49" s="84">
        <f>IF($C$4="citu pasākumu izmaksas",IF('9a+c+n'!$Q49="C",'9a+c+n'!L49,0))</f>
        <v>0</v>
      </c>
      <c r="M49" s="121">
        <f>IF($C$4="citu pasākumu izmaksas",IF('9a+c+n'!$Q49="C",'9a+c+n'!M49,0))</f>
        <v>0</v>
      </c>
      <c r="N49" s="121">
        <f>IF($C$4="citu pasākumu izmaksas",IF('9a+c+n'!$Q49="C",'9a+c+n'!N49,0))</f>
        <v>0</v>
      </c>
      <c r="O49" s="121">
        <f>IF($C$4="citu pasākumu izmaksas",IF('9a+c+n'!$Q49="C",'9a+c+n'!O49,0))</f>
        <v>0</v>
      </c>
      <c r="P49" s="122">
        <f>IF($C$4="citu pasākumu izmaksas",IF('9a+c+n'!$Q49="C",'9a+c+n'!P49,0))</f>
        <v>0</v>
      </c>
    </row>
    <row r="50" spans="1:16" x14ac:dyDescent="0.2">
      <c r="A50" s="53">
        <f>IF(P50=0,0,IF(COUNTBLANK(P50)=1,0,COUNTA($P$14:P50)))</f>
        <v>0</v>
      </c>
      <c r="B50" s="24">
        <f>IF($C$4="citu pasākumu izmaksas",IF('9a+c+n'!$Q50="C",'9a+c+n'!B50,0))</f>
        <v>0</v>
      </c>
      <c r="C50" s="24">
        <f>IF($C$4="citu pasākumu izmaksas",IF('9a+c+n'!$Q50="C",'9a+c+n'!C50,0))</f>
        <v>0</v>
      </c>
      <c r="D50" s="24">
        <f>IF($C$4="citu pasākumu izmaksas",IF('9a+c+n'!$Q50="C",'9a+c+n'!D50,0))</f>
        <v>0</v>
      </c>
      <c r="E50" s="47"/>
      <c r="F50" s="68"/>
      <c r="G50" s="121"/>
      <c r="H50" s="121">
        <f>IF($C$4="citu pasākumu izmaksas",IF('9a+c+n'!$Q50="C",'9a+c+n'!H50,0))</f>
        <v>0</v>
      </c>
      <c r="I50" s="121"/>
      <c r="J50" s="121"/>
      <c r="K50" s="122">
        <f>IF($C$4="citu pasākumu izmaksas",IF('9a+c+n'!$Q50="C",'9a+c+n'!K50,0))</f>
        <v>0</v>
      </c>
      <c r="L50" s="84">
        <f>IF($C$4="citu pasākumu izmaksas",IF('9a+c+n'!$Q50="C",'9a+c+n'!L50,0))</f>
        <v>0</v>
      </c>
      <c r="M50" s="121">
        <f>IF($C$4="citu pasākumu izmaksas",IF('9a+c+n'!$Q50="C",'9a+c+n'!M50,0))</f>
        <v>0</v>
      </c>
      <c r="N50" s="121">
        <f>IF($C$4="citu pasākumu izmaksas",IF('9a+c+n'!$Q50="C",'9a+c+n'!N50,0))</f>
        <v>0</v>
      </c>
      <c r="O50" s="121">
        <f>IF($C$4="citu pasākumu izmaksas",IF('9a+c+n'!$Q50="C",'9a+c+n'!O50,0))</f>
        <v>0</v>
      </c>
      <c r="P50" s="122">
        <f>IF($C$4="citu pasākumu izmaksas",IF('9a+c+n'!$Q50="C",'9a+c+n'!P50,0))</f>
        <v>0</v>
      </c>
    </row>
    <row r="51" spans="1:16" x14ac:dyDescent="0.2">
      <c r="A51" s="53">
        <f>IF(P51=0,0,IF(COUNTBLANK(P51)=1,0,COUNTA($P$14:P51)))</f>
        <v>0</v>
      </c>
      <c r="B51" s="24">
        <f>IF($C$4="citu pasākumu izmaksas",IF('9a+c+n'!$Q51="C",'9a+c+n'!B51,0))</f>
        <v>0</v>
      </c>
      <c r="C51" s="24">
        <f>IF($C$4="citu pasākumu izmaksas",IF('9a+c+n'!$Q51="C",'9a+c+n'!C51,0))</f>
        <v>0</v>
      </c>
      <c r="D51" s="24">
        <f>IF($C$4="citu pasākumu izmaksas",IF('9a+c+n'!$Q51="C",'9a+c+n'!D51,0))</f>
        <v>0</v>
      </c>
      <c r="E51" s="47"/>
      <c r="F51" s="68"/>
      <c r="G51" s="121"/>
      <c r="H51" s="121">
        <f>IF($C$4="citu pasākumu izmaksas",IF('9a+c+n'!$Q51="C",'9a+c+n'!H51,0))</f>
        <v>0</v>
      </c>
      <c r="I51" s="121"/>
      <c r="J51" s="121"/>
      <c r="K51" s="122">
        <f>IF($C$4="citu pasākumu izmaksas",IF('9a+c+n'!$Q51="C",'9a+c+n'!K51,0))</f>
        <v>0</v>
      </c>
      <c r="L51" s="84">
        <f>IF($C$4="citu pasākumu izmaksas",IF('9a+c+n'!$Q51="C",'9a+c+n'!L51,0))</f>
        <v>0</v>
      </c>
      <c r="M51" s="121">
        <f>IF($C$4="citu pasākumu izmaksas",IF('9a+c+n'!$Q51="C",'9a+c+n'!M51,0))</f>
        <v>0</v>
      </c>
      <c r="N51" s="121">
        <f>IF($C$4="citu pasākumu izmaksas",IF('9a+c+n'!$Q51="C",'9a+c+n'!N51,0))</f>
        <v>0</v>
      </c>
      <c r="O51" s="121">
        <f>IF($C$4="citu pasākumu izmaksas",IF('9a+c+n'!$Q51="C",'9a+c+n'!O51,0))</f>
        <v>0</v>
      </c>
      <c r="P51" s="122">
        <f>IF($C$4="citu pasākumu izmaksas",IF('9a+c+n'!$Q51="C",'9a+c+n'!P51,0))</f>
        <v>0</v>
      </c>
    </row>
    <row r="52" spans="1:16" x14ac:dyDescent="0.2">
      <c r="A52" s="53">
        <f>IF(P52=0,0,IF(COUNTBLANK(P52)=1,0,COUNTA($P$14:P52)))</f>
        <v>0</v>
      </c>
      <c r="B52" s="24">
        <f>IF($C$4="citu pasākumu izmaksas",IF('9a+c+n'!$Q52="C",'9a+c+n'!B52,0))</f>
        <v>0</v>
      </c>
      <c r="C52" s="24">
        <f>IF($C$4="citu pasākumu izmaksas",IF('9a+c+n'!$Q52="C",'9a+c+n'!C52,0))</f>
        <v>0</v>
      </c>
      <c r="D52" s="24">
        <f>IF($C$4="citu pasākumu izmaksas",IF('9a+c+n'!$Q52="C",'9a+c+n'!D52,0))</f>
        <v>0</v>
      </c>
      <c r="E52" s="47"/>
      <c r="F52" s="68"/>
      <c r="G52" s="121"/>
      <c r="H52" s="121">
        <f>IF($C$4="citu pasākumu izmaksas",IF('9a+c+n'!$Q52="C",'9a+c+n'!H52,0))</f>
        <v>0</v>
      </c>
      <c r="I52" s="121"/>
      <c r="J52" s="121"/>
      <c r="K52" s="122">
        <f>IF($C$4="citu pasākumu izmaksas",IF('9a+c+n'!$Q52="C",'9a+c+n'!K52,0))</f>
        <v>0</v>
      </c>
      <c r="L52" s="84">
        <f>IF($C$4="citu pasākumu izmaksas",IF('9a+c+n'!$Q52="C",'9a+c+n'!L52,0))</f>
        <v>0</v>
      </c>
      <c r="M52" s="121">
        <f>IF($C$4="citu pasākumu izmaksas",IF('9a+c+n'!$Q52="C",'9a+c+n'!M52,0))</f>
        <v>0</v>
      </c>
      <c r="N52" s="121">
        <f>IF($C$4="citu pasākumu izmaksas",IF('9a+c+n'!$Q52="C",'9a+c+n'!N52,0))</f>
        <v>0</v>
      </c>
      <c r="O52" s="121">
        <f>IF($C$4="citu pasākumu izmaksas",IF('9a+c+n'!$Q52="C",'9a+c+n'!O52,0))</f>
        <v>0</v>
      </c>
      <c r="P52" s="122">
        <f>IF($C$4="citu pasākumu izmaksas",IF('9a+c+n'!$Q52="C",'9a+c+n'!P52,0))</f>
        <v>0</v>
      </c>
    </row>
    <row r="53" spans="1:16" x14ac:dyDescent="0.2">
      <c r="A53" s="53">
        <f>IF(P53=0,0,IF(COUNTBLANK(P53)=1,0,COUNTA($P$14:P53)))</f>
        <v>0</v>
      </c>
      <c r="B53" s="24">
        <f>IF($C$4="citu pasākumu izmaksas",IF('9a+c+n'!$Q53="C",'9a+c+n'!B53,0))</f>
        <v>0</v>
      </c>
      <c r="C53" s="24">
        <f>IF($C$4="citu pasākumu izmaksas",IF('9a+c+n'!$Q53="C",'9a+c+n'!C53,0))</f>
        <v>0</v>
      </c>
      <c r="D53" s="24">
        <f>IF($C$4="citu pasākumu izmaksas",IF('9a+c+n'!$Q53="C",'9a+c+n'!D53,0))</f>
        <v>0</v>
      </c>
      <c r="E53" s="47"/>
      <c r="F53" s="68"/>
      <c r="G53" s="121"/>
      <c r="H53" s="121">
        <f>IF($C$4="citu pasākumu izmaksas",IF('9a+c+n'!$Q53="C",'9a+c+n'!H53,0))</f>
        <v>0</v>
      </c>
      <c r="I53" s="121"/>
      <c r="J53" s="121"/>
      <c r="K53" s="122">
        <f>IF($C$4="citu pasākumu izmaksas",IF('9a+c+n'!$Q53="C",'9a+c+n'!K53,0))</f>
        <v>0</v>
      </c>
      <c r="L53" s="84">
        <f>IF($C$4="citu pasākumu izmaksas",IF('9a+c+n'!$Q53="C",'9a+c+n'!L53,0))</f>
        <v>0</v>
      </c>
      <c r="M53" s="121">
        <f>IF($C$4="citu pasākumu izmaksas",IF('9a+c+n'!$Q53="C",'9a+c+n'!M53,0))</f>
        <v>0</v>
      </c>
      <c r="N53" s="121">
        <f>IF($C$4="citu pasākumu izmaksas",IF('9a+c+n'!$Q53="C",'9a+c+n'!N53,0))</f>
        <v>0</v>
      </c>
      <c r="O53" s="121">
        <f>IF($C$4="citu pasākumu izmaksas",IF('9a+c+n'!$Q53="C",'9a+c+n'!O53,0))</f>
        <v>0</v>
      </c>
      <c r="P53" s="122">
        <f>IF($C$4="citu pasākumu izmaksas",IF('9a+c+n'!$Q53="C",'9a+c+n'!P53,0))</f>
        <v>0</v>
      </c>
    </row>
    <row r="54" spans="1:16" x14ac:dyDescent="0.2">
      <c r="A54" s="53">
        <f>IF(P54=0,0,IF(COUNTBLANK(P54)=1,0,COUNTA($P$14:P54)))</f>
        <v>0</v>
      </c>
      <c r="B54" s="24">
        <f>IF($C$4="citu pasākumu izmaksas",IF('9a+c+n'!$Q54="C",'9a+c+n'!B54,0))</f>
        <v>0</v>
      </c>
      <c r="C54" s="24">
        <f>IF($C$4="citu pasākumu izmaksas",IF('9a+c+n'!$Q54="C",'9a+c+n'!C54,0))</f>
        <v>0</v>
      </c>
      <c r="D54" s="24">
        <f>IF($C$4="citu pasākumu izmaksas",IF('9a+c+n'!$Q54="C",'9a+c+n'!D54,0))</f>
        <v>0</v>
      </c>
      <c r="E54" s="47"/>
      <c r="F54" s="68"/>
      <c r="G54" s="121"/>
      <c r="H54" s="121">
        <f>IF($C$4="citu pasākumu izmaksas",IF('9a+c+n'!$Q54="C",'9a+c+n'!H54,0))</f>
        <v>0</v>
      </c>
      <c r="I54" s="121"/>
      <c r="J54" s="121"/>
      <c r="K54" s="122">
        <f>IF($C$4="citu pasākumu izmaksas",IF('9a+c+n'!$Q54="C",'9a+c+n'!K54,0))</f>
        <v>0</v>
      </c>
      <c r="L54" s="84">
        <f>IF($C$4="citu pasākumu izmaksas",IF('9a+c+n'!$Q54="C",'9a+c+n'!L54,0))</f>
        <v>0</v>
      </c>
      <c r="M54" s="121">
        <f>IF($C$4="citu pasākumu izmaksas",IF('9a+c+n'!$Q54="C",'9a+c+n'!M54,0))</f>
        <v>0</v>
      </c>
      <c r="N54" s="121">
        <f>IF($C$4="citu pasākumu izmaksas",IF('9a+c+n'!$Q54="C",'9a+c+n'!N54,0))</f>
        <v>0</v>
      </c>
      <c r="O54" s="121">
        <f>IF($C$4="citu pasākumu izmaksas",IF('9a+c+n'!$Q54="C",'9a+c+n'!O54,0))</f>
        <v>0</v>
      </c>
      <c r="P54" s="122">
        <f>IF($C$4="citu pasākumu izmaksas",IF('9a+c+n'!$Q54="C",'9a+c+n'!P54,0))</f>
        <v>0</v>
      </c>
    </row>
    <row r="55" spans="1:16" x14ac:dyDescent="0.2">
      <c r="A55" s="53">
        <f>IF(P55=0,0,IF(COUNTBLANK(P55)=1,0,COUNTA($P$14:P55)))</f>
        <v>0</v>
      </c>
      <c r="B55" s="24">
        <f>IF($C$4="citu pasākumu izmaksas",IF('9a+c+n'!$Q55="C",'9a+c+n'!B55,0))</f>
        <v>0</v>
      </c>
      <c r="C55" s="24">
        <f>IF($C$4="citu pasākumu izmaksas",IF('9a+c+n'!$Q55="C",'9a+c+n'!C55,0))</f>
        <v>0</v>
      </c>
      <c r="D55" s="24">
        <f>IF($C$4="citu pasākumu izmaksas",IF('9a+c+n'!$Q55="C",'9a+c+n'!D55,0))</f>
        <v>0</v>
      </c>
      <c r="E55" s="47"/>
      <c r="F55" s="68"/>
      <c r="G55" s="121"/>
      <c r="H55" s="121">
        <f>IF($C$4="citu pasākumu izmaksas",IF('9a+c+n'!$Q55="C",'9a+c+n'!H55,0))</f>
        <v>0</v>
      </c>
      <c r="I55" s="121"/>
      <c r="J55" s="121"/>
      <c r="K55" s="122">
        <f>IF($C$4="citu pasākumu izmaksas",IF('9a+c+n'!$Q55="C",'9a+c+n'!K55,0))</f>
        <v>0</v>
      </c>
      <c r="L55" s="84">
        <f>IF($C$4="citu pasākumu izmaksas",IF('9a+c+n'!$Q55="C",'9a+c+n'!L55,0))</f>
        <v>0</v>
      </c>
      <c r="M55" s="121">
        <f>IF($C$4="citu pasākumu izmaksas",IF('9a+c+n'!$Q55="C",'9a+c+n'!M55,0))</f>
        <v>0</v>
      </c>
      <c r="N55" s="121">
        <f>IF($C$4="citu pasākumu izmaksas",IF('9a+c+n'!$Q55="C",'9a+c+n'!N55,0))</f>
        <v>0</v>
      </c>
      <c r="O55" s="121">
        <f>IF($C$4="citu pasākumu izmaksas",IF('9a+c+n'!$Q55="C",'9a+c+n'!O55,0))</f>
        <v>0</v>
      </c>
      <c r="P55" s="122">
        <f>IF($C$4="citu pasākumu izmaksas",IF('9a+c+n'!$Q55="C",'9a+c+n'!P55,0))</f>
        <v>0</v>
      </c>
    </row>
    <row r="56" spans="1:16" x14ac:dyDescent="0.2">
      <c r="A56" s="53">
        <f>IF(P56=0,0,IF(COUNTBLANK(P56)=1,0,COUNTA($P$14:P56)))</f>
        <v>0</v>
      </c>
      <c r="B56" s="24">
        <f>IF($C$4="citu pasākumu izmaksas",IF('9a+c+n'!$Q56="C",'9a+c+n'!B56,0))</f>
        <v>0</v>
      </c>
      <c r="C56" s="24">
        <f>IF($C$4="citu pasākumu izmaksas",IF('9a+c+n'!$Q56="C",'9a+c+n'!C56,0))</f>
        <v>0</v>
      </c>
      <c r="D56" s="24">
        <f>IF($C$4="citu pasākumu izmaksas",IF('9a+c+n'!$Q56="C",'9a+c+n'!D56,0))</f>
        <v>0</v>
      </c>
      <c r="E56" s="47"/>
      <c r="F56" s="68"/>
      <c r="G56" s="121"/>
      <c r="H56" s="121">
        <f>IF($C$4="citu pasākumu izmaksas",IF('9a+c+n'!$Q56="C",'9a+c+n'!H56,0))</f>
        <v>0</v>
      </c>
      <c r="I56" s="121"/>
      <c r="J56" s="121"/>
      <c r="K56" s="122">
        <f>IF($C$4="citu pasākumu izmaksas",IF('9a+c+n'!$Q56="C",'9a+c+n'!K56,0))</f>
        <v>0</v>
      </c>
      <c r="L56" s="84">
        <f>IF($C$4="citu pasākumu izmaksas",IF('9a+c+n'!$Q56="C",'9a+c+n'!L56,0))</f>
        <v>0</v>
      </c>
      <c r="M56" s="121">
        <f>IF($C$4="citu pasākumu izmaksas",IF('9a+c+n'!$Q56="C",'9a+c+n'!M56,0))</f>
        <v>0</v>
      </c>
      <c r="N56" s="121">
        <f>IF($C$4="citu pasākumu izmaksas",IF('9a+c+n'!$Q56="C",'9a+c+n'!N56,0))</f>
        <v>0</v>
      </c>
      <c r="O56" s="121">
        <f>IF($C$4="citu pasākumu izmaksas",IF('9a+c+n'!$Q56="C",'9a+c+n'!O56,0))</f>
        <v>0</v>
      </c>
      <c r="P56" s="122">
        <f>IF($C$4="citu pasākumu izmaksas",IF('9a+c+n'!$Q56="C",'9a+c+n'!P56,0))</f>
        <v>0</v>
      </c>
    </row>
    <row r="57" spans="1:16" x14ac:dyDescent="0.2">
      <c r="A57" s="53">
        <f>IF(P57=0,0,IF(COUNTBLANK(P57)=1,0,COUNTA($P$14:P57)))</f>
        <v>0</v>
      </c>
      <c r="B57" s="24">
        <f>IF($C$4="citu pasākumu izmaksas",IF('9a+c+n'!$Q57="C",'9a+c+n'!B57,0))</f>
        <v>0</v>
      </c>
      <c r="C57" s="24">
        <f>IF($C$4="citu pasākumu izmaksas",IF('9a+c+n'!$Q57="C",'9a+c+n'!C57,0))</f>
        <v>0</v>
      </c>
      <c r="D57" s="24">
        <f>IF($C$4="citu pasākumu izmaksas",IF('9a+c+n'!$Q57="C",'9a+c+n'!D57,0))</f>
        <v>0</v>
      </c>
      <c r="E57" s="47"/>
      <c r="F57" s="68"/>
      <c r="G57" s="121"/>
      <c r="H57" s="121">
        <f>IF($C$4="citu pasākumu izmaksas",IF('9a+c+n'!$Q57="C",'9a+c+n'!H57,0))</f>
        <v>0</v>
      </c>
      <c r="I57" s="121"/>
      <c r="J57" s="121"/>
      <c r="K57" s="122">
        <f>IF($C$4="citu pasākumu izmaksas",IF('9a+c+n'!$Q57="C",'9a+c+n'!K57,0))</f>
        <v>0</v>
      </c>
      <c r="L57" s="84">
        <f>IF($C$4="citu pasākumu izmaksas",IF('9a+c+n'!$Q57="C",'9a+c+n'!L57,0))</f>
        <v>0</v>
      </c>
      <c r="M57" s="121">
        <f>IF($C$4="citu pasākumu izmaksas",IF('9a+c+n'!$Q57="C",'9a+c+n'!M57,0))</f>
        <v>0</v>
      </c>
      <c r="N57" s="121">
        <f>IF($C$4="citu pasākumu izmaksas",IF('9a+c+n'!$Q57="C",'9a+c+n'!N57,0))</f>
        <v>0</v>
      </c>
      <c r="O57" s="121">
        <f>IF($C$4="citu pasākumu izmaksas",IF('9a+c+n'!$Q57="C",'9a+c+n'!O57,0))</f>
        <v>0</v>
      </c>
      <c r="P57" s="122">
        <f>IF($C$4="citu pasākumu izmaksas",IF('9a+c+n'!$Q57="C",'9a+c+n'!P57,0))</f>
        <v>0</v>
      </c>
    </row>
    <row r="58" spans="1:16" x14ac:dyDescent="0.2">
      <c r="A58" s="53">
        <f>IF(P58=0,0,IF(COUNTBLANK(P58)=1,0,COUNTA($P$14:P58)))</f>
        <v>0</v>
      </c>
      <c r="B58" s="24">
        <f>IF($C$4="citu pasākumu izmaksas",IF('9a+c+n'!$Q58="C",'9a+c+n'!B58,0))</f>
        <v>0</v>
      </c>
      <c r="C58" s="24">
        <f>IF($C$4="citu pasākumu izmaksas",IF('9a+c+n'!$Q58="C",'9a+c+n'!C58,0))</f>
        <v>0</v>
      </c>
      <c r="D58" s="24">
        <f>IF($C$4="citu pasākumu izmaksas",IF('9a+c+n'!$Q58="C",'9a+c+n'!D58,0))</f>
        <v>0</v>
      </c>
      <c r="E58" s="47"/>
      <c r="F58" s="68"/>
      <c r="G58" s="121"/>
      <c r="H58" s="121">
        <f>IF($C$4="citu pasākumu izmaksas",IF('9a+c+n'!$Q58="C",'9a+c+n'!H58,0))</f>
        <v>0</v>
      </c>
      <c r="I58" s="121"/>
      <c r="J58" s="121"/>
      <c r="K58" s="122">
        <f>IF($C$4="citu pasākumu izmaksas",IF('9a+c+n'!$Q58="C",'9a+c+n'!K58,0))</f>
        <v>0</v>
      </c>
      <c r="L58" s="84">
        <f>IF($C$4="citu pasākumu izmaksas",IF('9a+c+n'!$Q58="C",'9a+c+n'!L58,0))</f>
        <v>0</v>
      </c>
      <c r="M58" s="121">
        <f>IF($C$4="citu pasākumu izmaksas",IF('9a+c+n'!$Q58="C",'9a+c+n'!M58,0))</f>
        <v>0</v>
      </c>
      <c r="N58" s="121">
        <f>IF($C$4="citu pasākumu izmaksas",IF('9a+c+n'!$Q58="C",'9a+c+n'!N58,0))</f>
        <v>0</v>
      </c>
      <c r="O58" s="121">
        <f>IF($C$4="citu pasākumu izmaksas",IF('9a+c+n'!$Q58="C",'9a+c+n'!O58,0))</f>
        <v>0</v>
      </c>
      <c r="P58" s="122">
        <f>IF($C$4="citu pasākumu izmaksas",IF('9a+c+n'!$Q58="C",'9a+c+n'!P58,0))</f>
        <v>0</v>
      </c>
    </row>
    <row r="59" spans="1:16" x14ac:dyDescent="0.2">
      <c r="A59" s="53">
        <f>IF(P59=0,0,IF(COUNTBLANK(P59)=1,0,COUNTA($P$14:P59)))</f>
        <v>0</v>
      </c>
      <c r="B59" s="24">
        <f>IF($C$4="citu pasākumu izmaksas",IF('9a+c+n'!$Q59="C",'9a+c+n'!B59,0))</f>
        <v>0</v>
      </c>
      <c r="C59" s="24">
        <f>IF($C$4="citu pasākumu izmaksas",IF('9a+c+n'!$Q59="C",'9a+c+n'!C59,0))</f>
        <v>0</v>
      </c>
      <c r="D59" s="24">
        <f>IF($C$4="citu pasākumu izmaksas",IF('9a+c+n'!$Q59="C",'9a+c+n'!D59,0))</f>
        <v>0</v>
      </c>
      <c r="E59" s="47"/>
      <c r="F59" s="68"/>
      <c r="G59" s="121"/>
      <c r="H59" s="121">
        <f>IF($C$4="citu pasākumu izmaksas",IF('9a+c+n'!$Q59="C",'9a+c+n'!H59,0))</f>
        <v>0</v>
      </c>
      <c r="I59" s="121"/>
      <c r="J59" s="121"/>
      <c r="K59" s="122">
        <f>IF($C$4="citu pasākumu izmaksas",IF('9a+c+n'!$Q59="C",'9a+c+n'!K59,0))</f>
        <v>0</v>
      </c>
      <c r="L59" s="84">
        <f>IF($C$4="citu pasākumu izmaksas",IF('9a+c+n'!$Q59="C",'9a+c+n'!L59,0))</f>
        <v>0</v>
      </c>
      <c r="M59" s="121">
        <f>IF($C$4="citu pasākumu izmaksas",IF('9a+c+n'!$Q59="C",'9a+c+n'!M59,0))</f>
        <v>0</v>
      </c>
      <c r="N59" s="121">
        <f>IF($C$4="citu pasākumu izmaksas",IF('9a+c+n'!$Q59="C",'9a+c+n'!N59,0))</f>
        <v>0</v>
      </c>
      <c r="O59" s="121">
        <f>IF($C$4="citu pasākumu izmaksas",IF('9a+c+n'!$Q59="C",'9a+c+n'!O59,0))</f>
        <v>0</v>
      </c>
      <c r="P59" s="122">
        <f>IF($C$4="citu pasākumu izmaksas",IF('9a+c+n'!$Q59="C",'9a+c+n'!P59,0))</f>
        <v>0</v>
      </c>
    </row>
    <row r="60" spans="1:16" x14ac:dyDescent="0.2">
      <c r="A60" s="53">
        <f>IF(P60=0,0,IF(COUNTBLANK(P60)=1,0,COUNTA($P$14:P60)))</f>
        <v>0</v>
      </c>
      <c r="B60" s="24">
        <f>IF($C$4="citu pasākumu izmaksas",IF('9a+c+n'!$Q60="C",'9a+c+n'!B60,0))</f>
        <v>0</v>
      </c>
      <c r="C60" s="24">
        <f>IF($C$4="citu pasākumu izmaksas",IF('9a+c+n'!$Q60="C",'9a+c+n'!C60,0))</f>
        <v>0</v>
      </c>
      <c r="D60" s="24">
        <f>IF($C$4="citu pasākumu izmaksas",IF('9a+c+n'!$Q60="C",'9a+c+n'!D60,0))</f>
        <v>0</v>
      </c>
      <c r="E60" s="47"/>
      <c r="F60" s="68"/>
      <c r="G60" s="121"/>
      <c r="H60" s="121">
        <f>IF($C$4="citu pasākumu izmaksas",IF('9a+c+n'!$Q60="C",'9a+c+n'!H60,0))</f>
        <v>0</v>
      </c>
      <c r="I60" s="121"/>
      <c r="J60" s="121"/>
      <c r="K60" s="122">
        <f>IF($C$4="citu pasākumu izmaksas",IF('9a+c+n'!$Q60="C",'9a+c+n'!K60,0))</f>
        <v>0</v>
      </c>
      <c r="L60" s="84">
        <f>IF($C$4="citu pasākumu izmaksas",IF('9a+c+n'!$Q60="C",'9a+c+n'!L60,0))</f>
        <v>0</v>
      </c>
      <c r="M60" s="121">
        <f>IF($C$4="citu pasākumu izmaksas",IF('9a+c+n'!$Q60="C",'9a+c+n'!M60,0))</f>
        <v>0</v>
      </c>
      <c r="N60" s="121">
        <f>IF($C$4="citu pasākumu izmaksas",IF('9a+c+n'!$Q60="C",'9a+c+n'!N60,0))</f>
        <v>0</v>
      </c>
      <c r="O60" s="121">
        <f>IF($C$4="citu pasākumu izmaksas",IF('9a+c+n'!$Q60="C",'9a+c+n'!O60,0))</f>
        <v>0</v>
      </c>
      <c r="P60" s="122">
        <f>IF($C$4="citu pasākumu izmaksas",IF('9a+c+n'!$Q60="C",'9a+c+n'!P60,0))</f>
        <v>0</v>
      </c>
    </row>
    <row r="61" spans="1:16" x14ac:dyDescent="0.2">
      <c r="A61" s="53">
        <f>IF(P61=0,0,IF(COUNTBLANK(P61)=1,0,COUNTA($P$14:P61)))</f>
        <v>0</v>
      </c>
      <c r="B61" s="24">
        <f>IF($C$4="citu pasākumu izmaksas",IF('9a+c+n'!$Q61="C",'9a+c+n'!B61,0))</f>
        <v>0</v>
      </c>
      <c r="C61" s="24">
        <f>IF($C$4="citu pasākumu izmaksas",IF('9a+c+n'!$Q61="C",'9a+c+n'!C61,0))</f>
        <v>0</v>
      </c>
      <c r="D61" s="24">
        <f>IF($C$4="citu pasākumu izmaksas",IF('9a+c+n'!$Q61="C",'9a+c+n'!D61,0))</f>
        <v>0</v>
      </c>
      <c r="E61" s="47"/>
      <c r="F61" s="68"/>
      <c r="G61" s="121"/>
      <c r="H61" s="121">
        <f>IF($C$4="citu pasākumu izmaksas",IF('9a+c+n'!$Q61="C",'9a+c+n'!H61,0))</f>
        <v>0</v>
      </c>
      <c r="I61" s="121"/>
      <c r="J61" s="121"/>
      <c r="K61" s="122">
        <f>IF($C$4="citu pasākumu izmaksas",IF('9a+c+n'!$Q61="C",'9a+c+n'!K61,0))</f>
        <v>0</v>
      </c>
      <c r="L61" s="84">
        <f>IF($C$4="citu pasākumu izmaksas",IF('9a+c+n'!$Q61="C",'9a+c+n'!L61,0))</f>
        <v>0</v>
      </c>
      <c r="M61" s="121">
        <f>IF($C$4="citu pasākumu izmaksas",IF('9a+c+n'!$Q61="C",'9a+c+n'!M61,0))</f>
        <v>0</v>
      </c>
      <c r="N61" s="121">
        <f>IF($C$4="citu pasākumu izmaksas",IF('9a+c+n'!$Q61="C",'9a+c+n'!N61,0))</f>
        <v>0</v>
      </c>
      <c r="O61" s="121">
        <f>IF($C$4="citu pasākumu izmaksas",IF('9a+c+n'!$Q61="C",'9a+c+n'!O61,0))</f>
        <v>0</v>
      </c>
      <c r="P61" s="122">
        <f>IF($C$4="citu pasākumu izmaksas",IF('9a+c+n'!$Q61="C",'9a+c+n'!P61,0))</f>
        <v>0</v>
      </c>
    </row>
    <row r="62" spans="1:16" x14ac:dyDescent="0.2">
      <c r="A62" s="53">
        <f>IF(P62=0,0,IF(COUNTBLANK(P62)=1,0,COUNTA($P$14:P62)))</f>
        <v>0</v>
      </c>
      <c r="B62" s="24">
        <f>IF($C$4="citu pasākumu izmaksas",IF('9a+c+n'!$Q62="C",'9a+c+n'!B62,0))</f>
        <v>0</v>
      </c>
      <c r="C62" s="24">
        <f>IF($C$4="citu pasākumu izmaksas",IF('9a+c+n'!$Q62="C",'9a+c+n'!C62,0))</f>
        <v>0</v>
      </c>
      <c r="D62" s="24">
        <f>IF($C$4="citu pasākumu izmaksas",IF('9a+c+n'!$Q62="C",'9a+c+n'!D62,0))</f>
        <v>0</v>
      </c>
      <c r="E62" s="47"/>
      <c r="F62" s="68"/>
      <c r="G62" s="121"/>
      <c r="H62" s="121">
        <f>IF($C$4="citu pasākumu izmaksas",IF('9a+c+n'!$Q62="C",'9a+c+n'!H62,0))</f>
        <v>0</v>
      </c>
      <c r="I62" s="121"/>
      <c r="J62" s="121"/>
      <c r="K62" s="122">
        <f>IF($C$4="citu pasākumu izmaksas",IF('9a+c+n'!$Q62="C",'9a+c+n'!K62,0))</f>
        <v>0</v>
      </c>
      <c r="L62" s="84">
        <f>IF($C$4="citu pasākumu izmaksas",IF('9a+c+n'!$Q62="C",'9a+c+n'!L62,0))</f>
        <v>0</v>
      </c>
      <c r="M62" s="121">
        <f>IF($C$4="citu pasākumu izmaksas",IF('9a+c+n'!$Q62="C",'9a+c+n'!M62,0))</f>
        <v>0</v>
      </c>
      <c r="N62" s="121">
        <f>IF($C$4="citu pasākumu izmaksas",IF('9a+c+n'!$Q62="C",'9a+c+n'!N62,0))</f>
        <v>0</v>
      </c>
      <c r="O62" s="121">
        <f>IF($C$4="citu pasākumu izmaksas",IF('9a+c+n'!$Q62="C",'9a+c+n'!O62,0))</f>
        <v>0</v>
      </c>
      <c r="P62" s="122">
        <f>IF($C$4="citu pasākumu izmaksas",IF('9a+c+n'!$Q62="C",'9a+c+n'!P62,0))</f>
        <v>0</v>
      </c>
    </row>
    <row r="63" spans="1:16" ht="10.8" thickBot="1" x14ac:dyDescent="0.25">
      <c r="A63" s="53">
        <f>IF(P63=0,0,IF(COUNTBLANK(P63)=1,0,COUNTA($P$14:P63)))</f>
        <v>0</v>
      </c>
      <c r="B63" s="24">
        <f>IF($C$4="citu pasākumu izmaksas",IF('9a+c+n'!$Q63="C",'9a+c+n'!B63,0))</f>
        <v>0</v>
      </c>
      <c r="C63" s="24">
        <f>IF($C$4="citu pasākumu izmaksas",IF('9a+c+n'!$Q63="C",'9a+c+n'!C63,0))</f>
        <v>0</v>
      </c>
      <c r="D63" s="24">
        <f>IF($C$4="citu pasākumu izmaksas",IF('9a+c+n'!$Q63="C",'9a+c+n'!D63,0))</f>
        <v>0</v>
      </c>
      <c r="E63" s="47"/>
      <c r="F63" s="68"/>
      <c r="G63" s="121"/>
      <c r="H63" s="121">
        <f>IF($C$4="citu pasākumu izmaksas",IF('9a+c+n'!$Q63="C",'9a+c+n'!H63,0))</f>
        <v>0</v>
      </c>
      <c r="I63" s="121"/>
      <c r="J63" s="121"/>
      <c r="K63" s="122">
        <f>IF($C$4="citu pasākumu izmaksas",IF('9a+c+n'!$Q63="C",'9a+c+n'!K63,0))</f>
        <v>0</v>
      </c>
      <c r="L63" s="84">
        <f>IF($C$4="citu pasākumu izmaksas",IF('9a+c+n'!$Q63="C",'9a+c+n'!L63,0))</f>
        <v>0</v>
      </c>
      <c r="M63" s="121">
        <f>IF($C$4="citu pasākumu izmaksas",IF('9a+c+n'!$Q63="C",'9a+c+n'!M63,0))</f>
        <v>0</v>
      </c>
      <c r="N63" s="121">
        <f>IF($C$4="citu pasākumu izmaksas",IF('9a+c+n'!$Q63="C",'9a+c+n'!N63,0))</f>
        <v>0</v>
      </c>
      <c r="O63" s="121">
        <f>IF($C$4="citu pasākumu izmaksas",IF('9a+c+n'!$Q63="C",'9a+c+n'!O63,0))</f>
        <v>0</v>
      </c>
      <c r="P63" s="122">
        <f>IF($C$4="citu pasākumu izmaksas",IF('9a+c+n'!$Q63="C",'9a+c+n'!P63,0))</f>
        <v>0</v>
      </c>
    </row>
    <row r="64" spans="1:16" ht="12" customHeight="1" thickBot="1" x14ac:dyDescent="0.25">
      <c r="A64" s="320" t="s">
        <v>62</v>
      </c>
      <c r="B64" s="321"/>
      <c r="C64" s="321"/>
      <c r="D64" s="321"/>
      <c r="E64" s="321"/>
      <c r="F64" s="321"/>
      <c r="G64" s="321"/>
      <c r="H64" s="321"/>
      <c r="I64" s="321"/>
      <c r="J64" s="321"/>
      <c r="K64" s="322"/>
      <c r="L64" s="135">
        <f>SUM(L14:L63)</f>
        <v>0</v>
      </c>
      <c r="M64" s="136">
        <f>SUM(M14:M63)</f>
        <v>0</v>
      </c>
      <c r="N64" s="136">
        <f>SUM(N14:N63)</f>
        <v>0</v>
      </c>
      <c r="O64" s="136">
        <f>SUM(O14:O63)</f>
        <v>0</v>
      </c>
      <c r="P64" s="137">
        <f>SUM(P14:P63)</f>
        <v>0</v>
      </c>
    </row>
    <row r="65" spans="1:16" x14ac:dyDescent="0.2">
      <c r="A65" s="16"/>
      <c r="B65" s="16"/>
      <c r="C65" s="16"/>
      <c r="D65" s="16"/>
      <c r="E65" s="16"/>
      <c r="F65" s="16"/>
      <c r="G65" s="16"/>
      <c r="H65" s="16"/>
      <c r="I65" s="16"/>
      <c r="J65" s="16"/>
      <c r="K65" s="16"/>
      <c r="L65" s="16"/>
      <c r="M65" s="16"/>
      <c r="N65" s="16"/>
      <c r="O65" s="16"/>
      <c r="P65" s="16"/>
    </row>
    <row r="66" spans="1:16" x14ac:dyDescent="0.2">
      <c r="A66" s="16"/>
      <c r="B66" s="16"/>
      <c r="C66" s="16"/>
      <c r="D66" s="16"/>
      <c r="E66" s="16"/>
      <c r="F66" s="16"/>
      <c r="G66" s="16"/>
      <c r="H66" s="16"/>
      <c r="I66" s="16"/>
      <c r="J66" s="16"/>
      <c r="K66" s="16"/>
      <c r="L66" s="16"/>
      <c r="M66" s="16"/>
      <c r="N66" s="16"/>
      <c r="O66" s="16"/>
      <c r="P66" s="16"/>
    </row>
    <row r="67" spans="1:16" x14ac:dyDescent="0.2">
      <c r="A67" s="1" t="s">
        <v>14</v>
      </c>
      <c r="B67" s="16"/>
      <c r="C67" s="323" t="str">
        <f>'Kops c'!C35:H35</f>
        <v>Gundega Ābelīte 03.06.2024</v>
      </c>
      <c r="D67" s="323"/>
      <c r="E67" s="323"/>
      <c r="F67" s="323"/>
      <c r="G67" s="323"/>
      <c r="H67" s="323"/>
      <c r="I67" s="16"/>
      <c r="J67" s="16"/>
      <c r="K67" s="16"/>
      <c r="L67" s="16"/>
      <c r="M67" s="16"/>
      <c r="N67" s="16"/>
      <c r="O67" s="16"/>
      <c r="P67" s="16"/>
    </row>
    <row r="68" spans="1:16" x14ac:dyDescent="0.2">
      <c r="A68" s="16"/>
      <c r="B68" s="16"/>
      <c r="C68" s="249" t="s">
        <v>15</v>
      </c>
      <c r="D68" s="249"/>
      <c r="E68" s="249"/>
      <c r="F68" s="249"/>
      <c r="G68" s="249"/>
      <c r="H68" s="249"/>
      <c r="I68" s="16"/>
      <c r="J68" s="16"/>
      <c r="K68" s="16"/>
      <c r="L68" s="16"/>
      <c r="M68" s="16"/>
      <c r="N68" s="16"/>
      <c r="O68" s="16"/>
      <c r="P68" s="16"/>
    </row>
    <row r="69" spans="1:16" x14ac:dyDescent="0.2">
      <c r="A69" s="16"/>
      <c r="B69" s="16"/>
      <c r="C69" s="16"/>
      <c r="D69" s="16"/>
      <c r="E69" s="16"/>
      <c r="F69" s="16"/>
      <c r="G69" s="16"/>
      <c r="H69" s="16"/>
      <c r="I69" s="16"/>
      <c r="J69" s="16"/>
      <c r="K69" s="16"/>
      <c r="L69" s="16"/>
      <c r="M69" s="16"/>
      <c r="N69" s="16"/>
      <c r="O69" s="16"/>
      <c r="P69" s="16"/>
    </row>
    <row r="70" spans="1:16" x14ac:dyDescent="0.2">
      <c r="A70" s="268" t="str">
        <f>'Kops n'!A38:D38</f>
        <v>Tāme sastādīta 2024. gada 3. jūnijā</v>
      </c>
      <c r="B70" s="269"/>
      <c r="C70" s="269"/>
      <c r="D70" s="269"/>
      <c r="E70" s="16"/>
      <c r="F70" s="16"/>
      <c r="G70" s="16"/>
      <c r="H70" s="16"/>
      <c r="I70" s="16"/>
      <c r="J70" s="16"/>
      <c r="K70" s="16"/>
      <c r="L70" s="16"/>
      <c r="M70" s="16"/>
      <c r="N70" s="16"/>
      <c r="O70" s="16"/>
      <c r="P70" s="16"/>
    </row>
    <row r="71" spans="1:16" x14ac:dyDescent="0.2">
      <c r="A71" s="16"/>
      <c r="B71" s="16"/>
      <c r="C71" s="16"/>
      <c r="D71" s="16"/>
      <c r="E71" s="16"/>
      <c r="F71" s="16"/>
      <c r="G71" s="16"/>
      <c r="H71" s="16"/>
      <c r="I71" s="16"/>
      <c r="J71" s="16"/>
      <c r="K71" s="16"/>
      <c r="L71" s="16"/>
      <c r="M71" s="16"/>
      <c r="N71" s="16"/>
      <c r="O71" s="16"/>
      <c r="P71" s="16"/>
    </row>
    <row r="72" spans="1:16" x14ac:dyDescent="0.2">
      <c r="A72" s="1" t="s">
        <v>41</v>
      </c>
      <c r="B72" s="16"/>
      <c r="C72" s="323" t="str">
        <f>'Kops c'!C40:H40</f>
        <v>Gundega Ābelīte 03.06.2024</v>
      </c>
      <c r="D72" s="323"/>
      <c r="E72" s="323"/>
      <c r="F72" s="323"/>
      <c r="G72" s="323"/>
      <c r="H72" s="323"/>
      <c r="I72" s="16"/>
      <c r="J72" s="16"/>
      <c r="K72" s="16"/>
      <c r="L72" s="16"/>
      <c r="M72" s="16"/>
      <c r="N72" s="16"/>
      <c r="O72" s="16"/>
      <c r="P72" s="16"/>
    </row>
    <row r="73" spans="1:16" x14ac:dyDescent="0.2">
      <c r="A73" s="16"/>
      <c r="B73" s="16"/>
      <c r="C73" s="249" t="s">
        <v>15</v>
      </c>
      <c r="D73" s="249"/>
      <c r="E73" s="249"/>
      <c r="F73" s="249"/>
      <c r="G73" s="249"/>
      <c r="H73" s="249"/>
      <c r="I73" s="16"/>
      <c r="J73" s="16"/>
      <c r="K73" s="16"/>
      <c r="L73" s="16"/>
      <c r="M73" s="16"/>
      <c r="N73" s="16"/>
      <c r="O73" s="16"/>
      <c r="P73" s="16"/>
    </row>
    <row r="74" spans="1:16" x14ac:dyDescent="0.2">
      <c r="A74" s="16"/>
      <c r="B74" s="16"/>
      <c r="C74" s="16"/>
      <c r="D74" s="16"/>
      <c r="E74" s="16"/>
      <c r="F74" s="16"/>
      <c r="G74" s="16"/>
      <c r="H74" s="16"/>
      <c r="I74" s="16"/>
      <c r="J74" s="16"/>
      <c r="K74" s="16"/>
      <c r="L74" s="16"/>
      <c r="M74" s="16"/>
      <c r="N74" s="16"/>
      <c r="O74" s="16"/>
      <c r="P74" s="16"/>
    </row>
    <row r="75" spans="1:16" x14ac:dyDescent="0.2">
      <c r="A75" s="80" t="s">
        <v>16</v>
      </c>
      <c r="B75" s="43"/>
      <c r="C75" s="87" t="str">
        <f>'Kops c'!C43</f>
        <v>1-00180</v>
      </c>
      <c r="D75" s="43"/>
      <c r="E75" s="16"/>
      <c r="F75" s="16"/>
      <c r="G75" s="16"/>
      <c r="H75" s="16"/>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73:H73"/>
    <mergeCell ref="L12:P12"/>
    <mergeCell ref="A64:K64"/>
    <mergeCell ref="C67:H67"/>
    <mergeCell ref="C68:H68"/>
    <mergeCell ref="A70:D70"/>
    <mergeCell ref="C72:H72"/>
  </mergeCells>
  <conditionalFormatting sqref="A64:K64">
    <cfRule type="containsText" dxfId="54" priority="3" operator="containsText" text="Tiešās izmaksas kopā, t. sk. darba devēja sociālais nodoklis __.__% ">
      <formula>NOT(ISERROR(SEARCH("Tiešās izmaksas kopā, t. sk. darba devēja sociālais nodoklis __.__% ",A64)))</formula>
    </cfRule>
  </conditionalFormatting>
  <conditionalFormatting sqref="A14:P63">
    <cfRule type="cellIs" dxfId="53" priority="1" operator="equal">
      <formula>0</formula>
    </cfRule>
  </conditionalFormatting>
  <conditionalFormatting sqref="C2:I2 D5:L8 N9:O9 L64:P64 C67:H67 C72:H72 C75">
    <cfRule type="cellIs" dxfId="52" priority="2" operator="equal">
      <formula>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7030A0"/>
  </sheetPr>
  <dimension ref="A1:P76"/>
  <sheetViews>
    <sheetView topLeftCell="A39" workbookViewId="0">
      <selection activeCell="O77" sqref="O77"/>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'9a+c+n'!D1</f>
        <v>9</v>
      </c>
      <c r="E1" s="22"/>
      <c r="F1" s="22"/>
      <c r="G1" s="22"/>
      <c r="H1" s="22"/>
      <c r="I1" s="22"/>
      <c r="J1" s="22"/>
      <c r="N1" s="26"/>
      <c r="O1" s="27"/>
      <c r="P1" s="28"/>
    </row>
    <row r="2" spans="1:16" x14ac:dyDescent="0.2">
      <c r="A2" s="29"/>
      <c r="B2" s="29"/>
      <c r="C2" s="335" t="str">
        <f>'9a+c+n'!C2:I2</f>
        <v>Apkure, vēdināšana un gaisa kondicionēšana</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'9a+c+n'!A9</f>
        <v>Tāme sastādīta  2024. gada tirgus cenās, pamatojoties uz AVK daļas rasējumiem</v>
      </c>
      <c r="B9" s="332"/>
      <c r="C9" s="332"/>
      <c r="D9" s="332"/>
      <c r="E9" s="332"/>
      <c r="F9" s="332"/>
      <c r="G9" s="31"/>
      <c r="H9" s="31"/>
      <c r="I9" s="31"/>
      <c r="J9" s="333" t="s">
        <v>45</v>
      </c>
      <c r="K9" s="333"/>
      <c r="L9" s="333"/>
      <c r="M9" s="333"/>
      <c r="N9" s="334">
        <f>P64</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izmaksas",IF('9a+c+n'!$Q14="N",'9a+c+n'!B14,0))</f>
        <v>0</v>
      </c>
      <c r="C14" s="23">
        <f>IF($C$4="Neattiecināmās izmaksas",IF('9a+c+n'!$Q14="N",'9a+c+n'!C14,0))</f>
        <v>0</v>
      </c>
      <c r="D14" s="23">
        <f>IF($C$4="Neattiecināmās izmaksas",IF('9a+c+n'!$Q14="N",'9a+c+n'!D14,0))</f>
        <v>0</v>
      </c>
      <c r="E14" s="46"/>
      <c r="F14" s="66"/>
      <c r="G14" s="119"/>
      <c r="H14" s="119">
        <f>IF($C$4="Neattiecināmās izmaksas",IF('9a+c+n'!$Q14="N",'9a+c+n'!H14,0))</f>
        <v>0</v>
      </c>
      <c r="I14" s="119"/>
      <c r="J14" s="119"/>
      <c r="K14" s="120">
        <f>IF($C$4="Neattiecināmās izmaksas",IF('9a+c+n'!$Q14="N",'9a+c+n'!K14,0))</f>
        <v>0</v>
      </c>
      <c r="L14" s="83">
        <f>IF($C$4="Neattiecināmās izmaksas",IF('9a+c+n'!$Q14="N",'9a+c+n'!L14,0))</f>
        <v>0</v>
      </c>
      <c r="M14" s="119">
        <f>IF($C$4="Neattiecināmās izmaksas",IF('9a+c+n'!$Q14="N",'9a+c+n'!M14,0))</f>
        <v>0</v>
      </c>
      <c r="N14" s="119">
        <f>IF($C$4="Neattiecināmās izmaksas",IF('9a+c+n'!$Q14="N",'9a+c+n'!N14,0))</f>
        <v>0</v>
      </c>
      <c r="O14" s="119">
        <f>IF($C$4="Neattiecināmās izmaksas",IF('9a+c+n'!$Q14="N",'9a+c+n'!O14,0))</f>
        <v>0</v>
      </c>
      <c r="P14" s="120">
        <f>IF($C$4="Neattiecināmās izmaksas",IF('9a+c+n'!$Q14="N",'9a+c+n'!P14,0))</f>
        <v>0</v>
      </c>
    </row>
    <row r="15" spans="1:16" x14ac:dyDescent="0.2">
      <c r="A15" s="53">
        <f>IF(P15=0,0,IF(COUNTBLANK(P15)=1,0,COUNTA($P$14:P15)))</f>
        <v>0</v>
      </c>
      <c r="B15" s="24">
        <f>IF($C$4="Neattiecināmās izmaksas",IF('9a+c+n'!$Q15="N",'9a+c+n'!B15,0))</f>
        <v>0</v>
      </c>
      <c r="C15" s="24">
        <f>IF($C$4="Neattiecināmās izmaksas",IF('9a+c+n'!$Q15="N",'9a+c+n'!C15,0))</f>
        <v>0</v>
      </c>
      <c r="D15" s="24">
        <f>IF($C$4="Neattiecināmās izmaksas",IF('9a+c+n'!$Q15="N",'9a+c+n'!D15,0))</f>
        <v>0</v>
      </c>
      <c r="E15" s="47"/>
      <c r="F15" s="68"/>
      <c r="G15" s="121"/>
      <c r="H15" s="121">
        <f>IF($C$4="Neattiecināmās izmaksas",IF('9a+c+n'!$Q15="N",'9a+c+n'!H15,0))</f>
        <v>0</v>
      </c>
      <c r="I15" s="121"/>
      <c r="J15" s="121"/>
      <c r="K15" s="122">
        <f>IF($C$4="Neattiecināmās izmaksas",IF('9a+c+n'!$Q15="N",'9a+c+n'!K15,0))</f>
        <v>0</v>
      </c>
      <c r="L15" s="84">
        <f>IF($C$4="Neattiecināmās izmaksas",IF('9a+c+n'!$Q15="N",'9a+c+n'!L15,0))</f>
        <v>0</v>
      </c>
      <c r="M15" s="121">
        <f>IF($C$4="Neattiecināmās izmaksas",IF('9a+c+n'!$Q15="N",'9a+c+n'!M15,0))</f>
        <v>0</v>
      </c>
      <c r="N15" s="121">
        <f>IF($C$4="Neattiecināmās izmaksas",IF('9a+c+n'!$Q15="N",'9a+c+n'!N15,0))</f>
        <v>0</v>
      </c>
      <c r="O15" s="121">
        <f>IF($C$4="Neattiecināmās izmaksas",IF('9a+c+n'!$Q15="N",'9a+c+n'!O15,0))</f>
        <v>0</v>
      </c>
      <c r="P15" s="122">
        <f>IF($C$4="Neattiecināmās izmaksas",IF('9a+c+n'!$Q15="N",'9a+c+n'!P15,0))</f>
        <v>0</v>
      </c>
    </row>
    <row r="16" spans="1:16" x14ac:dyDescent="0.2">
      <c r="A16" s="53">
        <f>IF(P16=0,0,IF(COUNTBLANK(P16)=1,0,COUNTA($P$14:P16)))</f>
        <v>0</v>
      </c>
      <c r="B16" s="24">
        <f>IF($C$4="Neattiecināmās izmaksas",IF('9a+c+n'!$Q16="N",'9a+c+n'!B16,0))</f>
        <v>0</v>
      </c>
      <c r="C16" s="24">
        <f>IF($C$4="Neattiecināmās izmaksas",IF('9a+c+n'!$Q16="N",'9a+c+n'!C16,0))</f>
        <v>0</v>
      </c>
      <c r="D16" s="24">
        <f>IF($C$4="Neattiecināmās izmaksas",IF('9a+c+n'!$Q16="N",'9a+c+n'!D16,0))</f>
        <v>0</v>
      </c>
      <c r="E16" s="47"/>
      <c r="F16" s="68"/>
      <c r="G16" s="121"/>
      <c r="H16" s="121">
        <f>IF($C$4="Neattiecināmās izmaksas",IF('9a+c+n'!$Q16="N",'9a+c+n'!H16,0))</f>
        <v>0</v>
      </c>
      <c r="I16" s="121"/>
      <c r="J16" s="121"/>
      <c r="K16" s="122">
        <f>IF($C$4="Neattiecināmās izmaksas",IF('9a+c+n'!$Q16="N",'9a+c+n'!K16,0))</f>
        <v>0</v>
      </c>
      <c r="L16" s="84">
        <f>IF($C$4="Neattiecināmās izmaksas",IF('9a+c+n'!$Q16="N",'9a+c+n'!L16,0))</f>
        <v>0</v>
      </c>
      <c r="M16" s="121">
        <f>IF($C$4="Neattiecināmās izmaksas",IF('9a+c+n'!$Q16="N",'9a+c+n'!M16,0))</f>
        <v>0</v>
      </c>
      <c r="N16" s="121">
        <f>IF($C$4="Neattiecināmās izmaksas",IF('9a+c+n'!$Q16="N",'9a+c+n'!N16,0))</f>
        <v>0</v>
      </c>
      <c r="O16" s="121">
        <f>IF($C$4="Neattiecināmās izmaksas",IF('9a+c+n'!$Q16="N",'9a+c+n'!O16,0))</f>
        <v>0</v>
      </c>
      <c r="P16" s="122">
        <f>IF($C$4="Neattiecināmās izmaksas",IF('9a+c+n'!$Q16="N",'9a+c+n'!P16,0))</f>
        <v>0</v>
      </c>
    </row>
    <row r="17" spans="1:16" x14ac:dyDescent="0.2">
      <c r="A17" s="53">
        <f>IF(P17=0,0,IF(COUNTBLANK(P17)=1,0,COUNTA($P$14:P17)))</f>
        <v>0</v>
      </c>
      <c r="B17" s="24">
        <f>IF($C$4="Neattiecināmās izmaksas",IF('9a+c+n'!$Q17="N",'9a+c+n'!B17,0))</f>
        <v>0</v>
      </c>
      <c r="C17" s="24">
        <f>IF($C$4="Neattiecināmās izmaksas",IF('9a+c+n'!$Q17="N",'9a+c+n'!C17,0))</f>
        <v>0</v>
      </c>
      <c r="D17" s="24">
        <f>IF($C$4="Neattiecināmās izmaksas",IF('9a+c+n'!$Q17="N",'9a+c+n'!D17,0))</f>
        <v>0</v>
      </c>
      <c r="E17" s="47"/>
      <c r="F17" s="68"/>
      <c r="G17" s="121"/>
      <c r="H17" s="121">
        <f>IF($C$4="Neattiecināmās izmaksas",IF('9a+c+n'!$Q17="N",'9a+c+n'!H17,0))</f>
        <v>0</v>
      </c>
      <c r="I17" s="121"/>
      <c r="J17" s="121"/>
      <c r="K17" s="122">
        <f>IF($C$4="Neattiecināmās izmaksas",IF('9a+c+n'!$Q17="N",'9a+c+n'!K17,0))</f>
        <v>0</v>
      </c>
      <c r="L17" s="84">
        <f>IF($C$4="Neattiecināmās izmaksas",IF('9a+c+n'!$Q17="N",'9a+c+n'!L17,0))</f>
        <v>0</v>
      </c>
      <c r="M17" s="121">
        <f>IF($C$4="Neattiecināmās izmaksas",IF('9a+c+n'!$Q17="N",'9a+c+n'!M17,0))</f>
        <v>0</v>
      </c>
      <c r="N17" s="121">
        <f>IF($C$4="Neattiecināmās izmaksas",IF('9a+c+n'!$Q17="N",'9a+c+n'!N17,0))</f>
        <v>0</v>
      </c>
      <c r="O17" s="121">
        <f>IF($C$4="Neattiecināmās izmaksas",IF('9a+c+n'!$Q17="N",'9a+c+n'!O17,0))</f>
        <v>0</v>
      </c>
      <c r="P17" s="122">
        <f>IF($C$4="Neattiecināmās izmaksas",IF('9a+c+n'!$Q17="N",'9a+c+n'!P17,0))</f>
        <v>0</v>
      </c>
    </row>
    <row r="18" spans="1:16" x14ac:dyDescent="0.2">
      <c r="A18" s="53">
        <f>IF(P18=0,0,IF(COUNTBLANK(P18)=1,0,COUNTA($P$14:P18)))</f>
        <v>0</v>
      </c>
      <c r="B18" s="24">
        <f>IF($C$4="Neattiecināmās izmaksas",IF('9a+c+n'!$Q18="N",'9a+c+n'!B18,0))</f>
        <v>0</v>
      </c>
      <c r="C18" s="24">
        <f>IF($C$4="Neattiecināmās izmaksas",IF('9a+c+n'!$Q18="N",'9a+c+n'!C18,0))</f>
        <v>0</v>
      </c>
      <c r="D18" s="24">
        <f>IF($C$4="Neattiecināmās izmaksas",IF('9a+c+n'!$Q18="N",'9a+c+n'!D18,0))</f>
        <v>0</v>
      </c>
      <c r="E18" s="47"/>
      <c r="F18" s="68"/>
      <c r="G18" s="121"/>
      <c r="H18" s="121">
        <f>IF($C$4="Neattiecināmās izmaksas",IF('9a+c+n'!$Q18="N",'9a+c+n'!H18,0))</f>
        <v>0</v>
      </c>
      <c r="I18" s="121"/>
      <c r="J18" s="121"/>
      <c r="K18" s="122">
        <f>IF($C$4="Neattiecināmās izmaksas",IF('9a+c+n'!$Q18="N",'9a+c+n'!K18,0))</f>
        <v>0</v>
      </c>
      <c r="L18" s="84">
        <f>IF($C$4="Neattiecināmās izmaksas",IF('9a+c+n'!$Q18="N",'9a+c+n'!L18,0))</f>
        <v>0</v>
      </c>
      <c r="M18" s="121">
        <f>IF($C$4="Neattiecināmās izmaksas",IF('9a+c+n'!$Q18="N",'9a+c+n'!M18,0))</f>
        <v>0</v>
      </c>
      <c r="N18" s="121">
        <f>IF($C$4="Neattiecināmās izmaksas",IF('9a+c+n'!$Q18="N",'9a+c+n'!N18,0))</f>
        <v>0</v>
      </c>
      <c r="O18" s="121">
        <f>IF($C$4="Neattiecināmās izmaksas",IF('9a+c+n'!$Q18="N",'9a+c+n'!O18,0))</f>
        <v>0</v>
      </c>
      <c r="P18" s="122">
        <f>IF($C$4="Neattiecināmās izmaksas",IF('9a+c+n'!$Q18="N",'9a+c+n'!P18,0))</f>
        <v>0</v>
      </c>
    </row>
    <row r="19" spans="1:16" x14ac:dyDescent="0.2">
      <c r="A19" s="53">
        <f>IF(P19=0,0,IF(COUNTBLANK(P19)=1,0,COUNTA($P$14:P19)))</f>
        <v>0</v>
      </c>
      <c r="B19" s="24">
        <f>IF($C$4="Neattiecināmās izmaksas",IF('9a+c+n'!$Q19="N",'9a+c+n'!B19,0))</f>
        <v>0</v>
      </c>
      <c r="C19" s="24">
        <f>IF($C$4="Neattiecināmās izmaksas",IF('9a+c+n'!$Q19="N",'9a+c+n'!C19,0))</f>
        <v>0</v>
      </c>
      <c r="D19" s="24">
        <f>IF($C$4="Neattiecināmās izmaksas",IF('9a+c+n'!$Q19="N",'9a+c+n'!D19,0))</f>
        <v>0</v>
      </c>
      <c r="E19" s="47"/>
      <c r="F19" s="68"/>
      <c r="G19" s="121"/>
      <c r="H19" s="121">
        <f>IF($C$4="Neattiecināmās izmaksas",IF('9a+c+n'!$Q19="N",'9a+c+n'!H19,0))</f>
        <v>0</v>
      </c>
      <c r="I19" s="121"/>
      <c r="J19" s="121"/>
      <c r="K19" s="122">
        <f>IF($C$4="Neattiecināmās izmaksas",IF('9a+c+n'!$Q19="N",'9a+c+n'!K19,0))</f>
        <v>0</v>
      </c>
      <c r="L19" s="84">
        <f>IF($C$4="Neattiecināmās izmaksas",IF('9a+c+n'!$Q19="N",'9a+c+n'!L19,0))</f>
        <v>0</v>
      </c>
      <c r="M19" s="121">
        <f>IF($C$4="Neattiecināmās izmaksas",IF('9a+c+n'!$Q19="N",'9a+c+n'!M19,0))</f>
        <v>0</v>
      </c>
      <c r="N19" s="121">
        <f>IF($C$4="Neattiecināmās izmaksas",IF('9a+c+n'!$Q19="N",'9a+c+n'!N19,0))</f>
        <v>0</v>
      </c>
      <c r="O19" s="121">
        <f>IF($C$4="Neattiecināmās izmaksas",IF('9a+c+n'!$Q19="N",'9a+c+n'!O19,0))</f>
        <v>0</v>
      </c>
      <c r="P19" s="122">
        <f>IF($C$4="Neattiecināmās izmaksas",IF('9a+c+n'!$Q19="N",'9a+c+n'!P19,0))</f>
        <v>0</v>
      </c>
    </row>
    <row r="20" spans="1:16" x14ac:dyDescent="0.2">
      <c r="A20" s="53">
        <f>IF(P20=0,0,IF(COUNTBLANK(P20)=1,0,COUNTA($P$14:P20)))</f>
        <v>0</v>
      </c>
      <c r="B20" s="24">
        <f>IF($C$4="Neattiecināmās izmaksas",IF('9a+c+n'!$Q20="N",'9a+c+n'!B20,0))</f>
        <v>0</v>
      </c>
      <c r="C20" s="24">
        <f>IF($C$4="Neattiecināmās izmaksas",IF('9a+c+n'!$Q20="N",'9a+c+n'!C20,0))</f>
        <v>0</v>
      </c>
      <c r="D20" s="24">
        <f>IF($C$4="Neattiecināmās izmaksas",IF('9a+c+n'!$Q20="N",'9a+c+n'!D20,0))</f>
        <v>0</v>
      </c>
      <c r="E20" s="47"/>
      <c r="F20" s="68"/>
      <c r="G20" s="121"/>
      <c r="H20" s="121">
        <f>IF($C$4="Neattiecināmās izmaksas",IF('9a+c+n'!$Q20="N",'9a+c+n'!H20,0))</f>
        <v>0</v>
      </c>
      <c r="I20" s="121"/>
      <c r="J20" s="121"/>
      <c r="K20" s="122">
        <f>IF($C$4="Neattiecināmās izmaksas",IF('9a+c+n'!$Q20="N",'9a+c+n'!K20,0))</f>
        <v>0</v>
      </c>
      <c r="L20" s="84">
        <f>IF($C$4="Neattiecināmās izmaksas",IF('9a+c+n'!$Q20="N",'9a+c+n'!L20,0))</f>
        <v>0</v>
      </c>
      <c r="M20" s="121">
        <f>IF($C$4="Neattiecināmās izmaksas",IF('9a+c+n'!$Q20="N",'9a+c+n'!M20,0))</f>
        <v>0</v>
      </c>
      <c r="N20" s="121">
        <f>IF($C$4="Neattiecināmās izmaksas",IF('9a+c+n'!$Q20="N",'9a+c+n'!N20,0))</f>
        <v>0</v>
      </c>
      <c r="O20" s="121">
        <f>IF($C$4="Neattiecināmās izmaksas",IF('9a+c+n'!$Q20="N",'9a+c+n'!O20,0))</f>
        <v>0</v>
      </c>
      <c r="P20" s="122">
        <f>IF($C$4="Neattiecināmās izmaksas",IF('9a+c+n'!$Q20="N",'9a+c+n'!P20,0))</f>
        <v>0</v>
      </c>
    </row>
    <row r="21" spans="1:16" x14ac:dyDescent="0.2">
      <c r="A21" s="53">
        <f>IF(P21=0,0,IF(COUNTBLANK(P21)=1,0,COUNTA($P$14:P21)))</f>
        <v>0</v>
      </c>
      <c r="B21" s="24">
        <f>IF($C$4="Neattiecināmās izmaksas",IF('9a+c+n'!$Q21="N",'9a+c+n'!B21,0))</f>
        <v>0</v>
      </c>
      <c r="C21" s="24">
        <f>IF($C$4="Neattiecināmās izmaksas",IF('9a+c+n'!$Q21="N",'9a+c+n'!C21,0))</f>
        <v>0</v>
      </c>
      <c r="D21" s="24">
        <f>IF($C$4="Neattiecināmās izmaksas",IF('9a+c+n'!$Q21="N",'9a+c+n'!D21,0))</f>
        <v>0</v>
      </c>
      <c r="E21" s="47"/>
      <c r="F21" s="68"/>
      <c r="G21" s="121"/>
      <c r="H21" s="121">
        <f>IF($C$4="Neattiecināmās izmaksas",IF('9a+c+n'!$Q21="N",'9a+c+n'!H21,0))</f>
        <v>0</v>
      </c>
      <c r="I21" s="121"/>
      <c r="J21" s="121"/>
      <c r="K21" s="122">
        <f>IF($C$4="Neattiecināmās izmaksas",IF('9a+c+n'!$Q21="N",'9a+c+n'!K21,0))</f>
        <v>0</v>
      </c>
      <c r="L21" s="84">
        <f>IF($C$4="Neattiecināmās izmaksas",IF('9a+c+n'!$Q21="N",'9a+c+n'!L21,0))</f>
        <v>0</v>
      </c>
      <c r="M21" s="121">
        <f>IF($C$4="Neattiecināmās izmaksas",IF('9a+c+n'!$Q21="N",'9a+c+n'!M21,0))</f>
        <v>0</v>
      </c>
      <c r="N21" s="121">
        <f>IF($C$4="Neattiecināmās izmaksas",IF('9a+c+n'!$Q21="N",'9a+c+n'!N21,0))</f>
        <v>0</v>
      </c>
      <c r="O21" s="121">
        <f>IF($C$4="Neattiecināmās izmaksas",IF('9a+c+n'!$Q21="N",'9a+c+n'!O21,0))</f>
        <v>0</v>
      </c>
      <c r="P21" s="122">
        <f>IF($C$4="Neattiecināmās izmaksas",IF('9a+c+n'!$Q21="N",'9a+c+n'!P21,0))</f>
        <v>0</v>
      </c>
    </row>
    <row r="22" spans="1:16" x14ac:dyDescent="0.2">
      <c r="A22" s="53">
        <f>IF(P22=0,0,IF(COUNTBLANK(P22)=1,0,COUNTA($P$14:P22)))</f>
        <v>0</v>
      </c>
      <c r="B22" s="24">
        <f>IF($C$4="Neattiecināmās izmaksas",IF('9a+c+n'!$Q22="N",'9a+c+n'!B22,0))</f>
        <v>0</v>
      </c>
      <c r="C22" s="24">
        <f>IF($C$4="Neattiecināmās izmaksas",IF('9a+c+n'!$Q22="N",'9a+c+n'!C22,0))</f>
        <v>0</v>
      </c>
      <c r="D22" s="24">
        <f>IF($C$4="Neattiecināmās izmaksas",IF('9a+c+n'!$Q22="N",'9a+c+n'!D22,0))</f>
        <v>0</v>
      </c>
      <c r="E22" s="47"/>
      <c r="F22" s="68"/>
      <c r="G22" s="121"/>
      <c r="H22" s="121">
        <f>IF($C$4="Neattiecināmās izmaksas",IF('9a+c+n'!$Q22="N",'9a+c+n'!H22,0))</f>
        <v>0</v>
      </c>
      <c r="I22" s="121"/>
      <c r="J22" s="121"/>
      <c r="K22" s="122">
        <f>IF($C$4="Neattiecināmās izmaksas",IF('9a+c+n'!$Q22="N",'9a+c+n'!K22,0))</f>
        <v>0</v>
      </c>
      <c r="L22" s="84">
        <f>IF($C$4="Neattiecināmās izmaksas",IF('9a+c+n'!$Q22="N",'9a+c+n'!L22,0))</f>
        <v>0</v>
      </c>
      <c r="M22" s="121">
        <f>IF($C$4="Neattiecināmās izmaksas",IF('9a+c+n'!$Q22="N",'9a+c+n'!M22,0))</f>
        <v>0</v>
      </c>
      <c r="N22" s="121">
        <f>IF($C$4="Neattiecināmās izmaksas",IF('9a+c+n'!$Q22="N",'9a+c+n'!N22,0))</f>
        <v>0</v>
      </c>
      <c r="O22" s="121">
        <f>IF($C$4="Neattiecināmās izmaksas",IF('9a+c+n'!$Q22="N",'9a+c+n'!O22,0))</f>
        <v>0</v>
      </c>
      <c r="P22" s="122">
        <f>IF($C$4="Neattiecināmās izmaksas",IF('9a+c+n'!$Q22="N",'9a+c+n'!P22,0))</f>
        <v>0</v>
      </c>
    </row>
    <row r="23" spans="1:16" x14ac:dyDescent="0.2">
      <c r="A23" s="53">
        <f>IF(P23=0,0,IF(COUNTBLANK(P23)=1,0,COUNTA($P$14:P23)))</f>
        <v>0</v>
      </c>
      <c r="B23" s="24">
        <f>IF($C$4="Neattiecināmās izmaksas",IF('9a+c+n'!$Q23="N",'9a+c+n'!B23,0))</f>
        <v>0</v>
      </c>
      <c r="C23" s="24">
        <f>IF($C$4="Neattiecināmās izmaksas",IF('9a+c+n'!$Q23="N",'9a+c+n'!C23,0))</f>
        <v>0</v>
      </c>
      <c r="D23" s="24">
        <f>IF($C$4="Neattiecināmās izmaksas",IF('9a+c+n'!$Q23="N",'9a+c+n'!D23,0))</f>
        <v>0</v>
      </c>
      <c r="E23" s="47"/>
      <c r="F23" s="68"/>
      <c r="G23" s="121"/>
      <c r="H23" s="121">
        <f>IF($C$4="Neattiecināmās izmaksas",IF('9a+c+n'!$Q23="N",'9a+c+n'!H23,0))</f>
        <v>0</v>
      </c>
      <c r="I23" s="121"/>
      <c r="J23" s="121"/>
      <c r="K23" s="122">
        <f>IF($C$4="Neattiecināmās izmaksas",IF('9a+c+n'!$Q23="N",'9a+c+n'!K23,0))</f>
        <v>0</v>
      </c>
      <c r="L23" s="84">
        <f>IF($C$4="Neattiecināmās izmaksas",IF('9a+c+n'!$Q23="N",'9a+c+n'!L23,0))</f>
        <v>0</v>
      </c>
      <c r="M23" s="121">
        <f>IF($C$4="Neattiecināmās izmaksas",IF('9a+c+n'!$Q23="N",'9a+c+n'!M23,0))</f>
        <v>0</v>
      </c>
      <c r="N23" s="121">
        <f>IF($C$4="Neattiecināmās izmaksas",IF('9a+c+n'!$Q23="N",'9a+c+n'!N23,0))</f>
        <v>0</v>
      </c>
      <c r="O23" s="121">
        <f>IF($C$4="Neattiecināmās izmaksas",IF('9a+c+n'!$Q23="N",'9a+c+n'!O23,0))</f>
        <v>0</v>
      </c>
      <c r="P23" s="122">
        <f>IF($C$4="Neattiecināmās izmaksas",IF('9a+c+n'!$Q23="N",'9a+c+n'!P23,0))</f>
        <v>0</v>
      </c>
    </row>
    <row r="24" spans="1:16" x14ac:dyDescent="0.2">
      <c r="A24" s="53">
        <f>IF(P24=0,0,IF(COUNTBLANK(P24)=1,0,COUNTA($P$14:P24)))</f>
        <v>0</v>
      </c>
      <c r="B24" s="24">
        <f>IF($C$4="Neattiecināmās izmaksas",IF('9a+c+n'!$Q24="N",'9a+c+n'!B24,0))</f>
        <v>0</v>
      </c>
      <c r="C24" s="24">
        <f>IF($C$4="Neattiecināmās izmaksas",IF('9a+c+n'!$Q24="N",'9a+c+n'!C24,0))</f>
        <v>0</v>
      </c>
      <c r="D24" s="24">
        <f>IF($C$4="Neattiecināmās izmaksas",IF('9a+c+n'!$Q24="N",'9a+c+n'!D24,0))</f>
        <v>0</v>
      </c>
      <c r="E24" s="47"/>
      <c r="F24" s="68"/>
      <c r="G24" s="121"/>
      <c r="H24" s="121">
        <f>IF($C$4="Neattiecināmās izmaksas",IF('9a+c+n'!$Q24="N",'9a+c+n'!H24,0))</f>
        <v>0</v>
      </c>
      <c r="I24" s="121"/>
      <c r="J24" s="121"/>
      <c r="K24" s="122">
        <f>IF($C$4="Neattiecināmās izmaksas",IF('9a+c+n'!$Q24="N",'9a+c+n'!K24,0))</f>
        <v>0</v>
      </c>
      <c r="L24" s="84">
        <f>IF($C$4="Neattiecināmās izmaksas",IF('9a+c+n'!$Q24="N",'9a+c+n'!L24,0))</f>
        <v>0</v>
      </c>
      <c r="M24" s="121">
        <f>IF($C$4="Neattiecināmās izmaksas",IF('9a+c+n'!$Q24="N",'9a+c+n'!M24,0))</f>
        <v>0</v>
      </c>
      <c r="N24" s="121">
        <f>IF($C$4="Neattiecināmās izmaksas",IF('9a+c+n'!$Q24="N",'9a+c+n'!N24,0))</f>
        <v>0</v>
      </c>
      <c r="O24" s="121">
        <f>IF($C$4="Neattiecināmās izmaksas",IF('9a+c+n'!$Q24="N",'9a+c+n'!O24,0))</f>
        <v>0</v>
      </c>
      <c r="P24" s="122">
        <f>IF($C$4="Neattiecināmās izmaksas",IF('9a+c+n'!$Q24="N",'9a+c+n'!P24,0))</f>
        <v>0</v>
      </c>
    </row>
    <row r="25" spans="1:16" x14ac:dyDescent="0.2">
      <c r="A25" s="53">
        <f>IF(P25=0,0,IF(COUNTBLANK(P25)=1,0,COUNTA($P$14:P25)))</f>
        <v>0</v>
      </c>
      <c r="B25" s="24">
        <f>IF($C$4="Neattiecināmās izmaksas",IF('9a+c+n'!$Q25="N",'9a+c+n'!B25,0))</f>
        <v>0</v>
      </c>
      <c r="C25" s="24">
        <f>IF($C$4="Neattiecināmās izmaksas",IF('9a+c+n'!$Q25="N",'9a+c+n'!C25,0))</f>
        <v>0</v>
      </c>
      <c r="D25" s="24">
        <f>IF($C$4="Neattiecināmās izmaksas",IF('9a+c+n'!$Q25="N",'9a+c+n'!D25,0))</f>
        <v>0</v>
      </c>
      <c r="E25" s="47"/>
      <c r="F25" s="68"/>
      <c r="G25" s="121"/>
      <c r="H25" s="121">
        <f>IF($C$4="Neattiecināmās izmaksas",IF('9a+c+n'!$Q25="N",'9a+c+n'!H25,0))</f>
        <v>0</v>
      </c>
      <c r="I25" s="121"/>
      <c r="J25" s="121"/>
      <c r="K25" s="122">
        <f>IF($C$4="Neattiecināmās izmaksas",IF('9a+c+n'!$Q25="N",'9a+c+n'!K25,0))</f>
        <v>0</v>
      </c>
      <c r="L25" s="84">
        <f>IF($C$4="Neattiecināmās izmaksas",IF('9a+c+n'!$Q25="N",'9a+c+n'!L25,0))</f>
        <v>0</v>
      </c>
      <c r="M25" s="121">
        <f>IF($C$4="Neattiecināmās izmaksas",IF('9a+c+n'!$Q25="N",'9a+c+n'!M25,0))</f>
        <v>0</v>
      </c>
      <c r="N25" s="121">
        <f>IF($C$4="Neattiecināmās izmaksas",IF('9a+c+n'!$Q25="N",'9a+c+n'!N25,0))</f>
        <v>0</v>
      </c>
      <c r="O25" s="121">
        <f>IF($C$4="Neattiecināmās izmaksas",IF('9a+c+n'!$Q25="N",'9a+c+n'!O25,0))</f>
        <v>0</v>
      </c>
      <c r="P25" s="122">
        <f>IF($C$4="Neattiecināmās izmaksas",IF('9a+c+n'!$Q25="N",'9a+c+n'!P25,0))</f>
        <v>0</v>
      </c>
    </row>
    <row r="26" spans="1:16" x14ac:dyDescent="0.2">
      <c r="A26" s="53">
        <f>IF(P26=0,0,IF(COUNTBLANK(P26)=1,0,COUNTA($P$14:P26)))</f>
        <v>0</v>
      </c>
      <c r="B26" s="24">
        <f>IF($C$4="Neattiecināmās izmaksas",IF('9a+c+n'!$Q26="N",'9a+c+n'!B26,0))</f>
        <v>0</v>
      </c>
      <c r="C26" s="24">
        <f>IF($C$4="Neattiecināmās izmaksas",IF('9a+c+n'!$Q26="N",'9a+c+n'!C26,0))</f>
        <v>0</v>
      </c>
      <c r="D26" s="24">
        <f>IF($C$4="Neattiecināmās izmaksas",IF('9a+c+n'!$Q26="N",'9a+c+n'!D26,0))</f>
        <v>0</v>
      </c>
      <c r="E26" s="47"/>
      <c r="F26" s="68"/>
      <c r="G26" s="121"/>
      <c r="H26" s="121">
        <f>IF($C$4="Neattiecināmās izmaksas",IF('9a+c+n'!$Q26="N",'9a+c+n'!H26,0))</f>
        <v>0</v>
      </c>
      <c r="I26" s="121"/>
      <c r="J26" s="121"/>
      <c r="K26" s="122">
        <f>IF($C$4="Neattiecināmās izmaksas",IF('9a+c+n'!$Q26="N",'9a+c+n'!K26,0))</f>
        <v>0</v>
      </c>
      <c r="L26" s="84">
        <f>IF($C$4="Neattiecināmās izmaksas",IF('9a+c+n'!$Q26="N",'9a+c+n'!L26,0))</f>
        <v>0</v>
      </c>
      <c r="M26" s="121">
        <f>IF($C$4="Neattiecināmās izmaksas",IF('9a+c+n'!$Q26="N",'9a+c+n'!M26,0))</f>
        <v>0</v>
      </c>
      <c r="N26" s="121">
        <f>IF($C$4="Neattiecināmās izmaksas",IF('9a+c+n'!$Q26="N",'9a+c+n'!N26,0))</f>
        <v>0</v>
      </c>
      <c r="O26" s="121">
        <f>IF($C$4="Neattiecināmās izmaksas",IF('9a+c+n'!$Q26="N",'9a+c+n'!O26,0))</f>
        <v>0</v>
      </c>
      <c r="P26" s="122">
        <f>IF($C$4="Neattiecināmās izmaksas",IF('9a+c+n'!$Q26="N",'9a+c+n'!P26,0))</f>
        <v>0</v>
      </c>
    </row>
    <row r="27" spans="1:16" x14ac:dyDescent="0.2">
      <c r="A27" s="53">
        <f>IF(P27=0,0,IF(COUNTBLANK(P27)=1,0,COUNTA($P$14:P27)))</f>
        <v>0</v>
      </c>
      <c r="B27" s="24">
        <f>IF($C$4="Neattiecināmās izmaksas",IF('9a+c+n'!$Q27="N",'9a+c+n'!B27,0))</f>
        <v>0</v>
      </c>
      <c r="C27" s="24">
        <f>IF($C$4="Neattiecināmās izmaksas",IF('9a+c+n'!$Q27="N",'9a+c+n'!C27,0))</f>
        <v>0</v>
      </c>
      <c r="D27" s="24">
        <f>IF($C$4="Neattiecināmās izmaksas",IF('9a+c+n'!$Q27="N",'9a+c+n'!D27,0))</f>
        <v>0</v>
      </c>
      <c r="E27" s="47"/>
      <c r="F27" s="68"/>
      <c r="G27" s="121"/>
      <c r="H27" s="121">
        <f>IF($C$4="Neattiecināmās izmaksas",IF('9a+c+n'!$Q27="N",'9a+c+n'!H27,0))</f>
        <v>0</v>
      </c>
      <c r="I27" s="121"/>
      <c r="J27" s="121"/>
      <c r="K27" s="122">
        <f>IF($C$4="Neattiecināmās izmaksas",IF('9a+c+n'!$Q27="N",'9a+c+n'!K27,0))</f>
        <v>0</v>
      </c>
      <c r="L27" s="84">
        <f>IF($C$4="Neattiecināmās izmaksas",IF('9a+c+n'!$Q27="N",'9a+c+n'!L27,0))</f>
        <v>0</v>
      </c>
      <c r="M27" s="121">
        <f>IF($C$4="Neattiecināmās izmaksas",IF('9a+c+n'!$Q27="N",'9a+c+n'!M27,0))</f>
        <v>0</v>
      </c>
      <c r="N27" s="121">
        <f>IF($C$4="Neattiecināmās izmaksas",IF('9a+c+n'!$Q27="N",'9a+c+n'!N27,0))</f>
        <v>0</v>
      </c>
      <c r="O27" s="121">
        <f>IF($C$4="Neattiecināmās izmaksas",IF('9a+c+n'!$Q27="N",'9a+c+n'!O27,0))</f>
        <v>0</v>
      </c>
      <c r="P27" s="122">
        <f>IF($C$4="Neattiecināmās izmaksas",IF('9a+c+n'!$Q27="N",'9a+c+n'!P27,0))</f>
        <v>0</v>
      </c>
    </row>
    <row r="28" spans="1:16" x14ac:dyDescent="0.2">
      <c r="A28" s="53">
        <f>IF(P28=0,0,IF(COUNTBLANK(P28)=1,0,COUNTA($P$14:P28)))</f>
        <v>0</v>
      </c>
      <c r="B28" s="24">
        <f>IF($C$4="Neattiecināmās izmaksas",IF('9a+c+n'!$Q28="N",'9a+c+n'!B28,0))</f>
        <v>0</v>
      </c>
      <c r="C28" s="24">
        <f>IF($C$4="Neattiecināmās izmaksas",IF('9a+c+n'!$Q28="N",'9a+c+n'!C28,0))</f>
        <v>0</v>
      </c>
      <c r="D28" s="24">
        <f>IF($C$4="Neattiecināmās izmaksas",IF('9a+c+n'!$Q28="N",'9a+c+n'!D28,0))</f>
        <v>0</v>
      </c>
      <c r="E28" s="47"/>
      <c r="F28" s="68"/>
      <c r="G28" s="121"/>
      <c r="H28" s="121">
        <f>IF($C$4="Neattiecināmās izmaksas",IF('9a+c+n'!$Q28="N",'9a+c+n'!H28,0))</f>
        <v>0</v>
      </c>
      <c r="I28" s="121"/>
      <c r="J28" s="121"/>
      <c r="K28" s="122">
        <f>IF($C$4="Neattiecināmās izmaksas",IF('9a+c+n'!$Q28="N",'9a+c+n'!K28,0))</f>
        <v>0</v>
      </c>
      <c r="L28" s="84">
        <f>IF($C$4="Neattiecināmās izmaksas",IF('9a+c+n'!$Q28="N",'9a+c+n'!L28,0))</f>
        <v>0</v>
      </c>
      <c r="M28" s="121">
        <f>IF($C$4="Neattiecināmās izmaksas",IF('9a+c+n'!$Q28="N",'9a+c+n'!M28,0))</f>
        <v>0</v>
      </c>
      <c r="N28" s="121">
        <f>IF($C$4="Neattiecināmās izmaksas",IF('9a+c+n'!$Q28="N",'9a+c+n'!N28,0))</f>
        <v>0</v>
      </c>
      <c r="O28" s="121">
        <f>IF($C$4="Neattiecināmās izmaksas",IF('9a+c+n'!$Q28="N",'9a+c+n'!O28,0))</f>
        <v>0</v>
      </c>
      <c r="P28" s="122">
        <f>IF($C$4="Neattiecināmās izmaksas",IF('9a+c+n'!$Q28="N",'9a+c+n'!P28,0))</f>
        <v>0</v>
      </c>
    </row>
    <row r="29" spans="1:16" x14ac:dyDescent="0.2">
      <c r="A29" s="53">
        <f>IF(P29=0,0,IF(COUNTBLANK(P29)=1,0,COUNTA($P$14:P29)))</f>
        <v>0</v>
      </c>
      <c r="B29" s="24">
        <f>IF($C$4="Neattiecināmās izmaksas",IF('9a+c+n'!$Q29="N",'9a+c+n'!B29,0))</f>
        <v>0</v>
      </c>
      <c r="C29" s="24">
        <f>IF($C$4="Neattiecināmās izmaksas",IF('9a+c+n'!$Q29="N",'9a+c+n'!C29,0))</f>
        <v>0</v>
      </c>
      <c r="D29" s="24">
        <f>IF($C$4="Neattiecināmās izmaksas",IF('9a+c+n'!$Q29="N",'9a+c+n'!D29,0))</f>
        <v>0</v>
      </c>
      <c r="E29" s="47"/>
      <c r="F29" s="68"/>
      <c r="G29" s="121"/>
      <c r="H29" s="121">
        <f>IF($C$4="Neattiecināmās izmaksas",IF('9a+c+n'!$Q29="N",'9a+c+n'!H29,0))</f>
        <v>0</v>
      </c>
      <c r="I29" s="121"/>
      <c r="J29" s="121"/>
      <c r="K29" s="122">
        <f>IF($C$4="Neattiecināmās izmaksas",IF('9a+c+n'!$Q29="N",'9a+c+n'!K29,0))</f>
        <v>0</v>
      </c>
      <c r="L29" s="84">
        <f>IF($C$4="Neattiecināmās izmaksas",IF('9a+c+n'!$Q29="N",'9a+c+n'!L29,0))</f>
        <v>0</v>
      </c>
      <c r="M29" s="121">
        <f>IF($C$4="Neattiecināmās izmaksas",IF('9a+c+n'!$Q29="N",'9a+c+n'!M29,0))</f>
        <v>0</v>
      </c>
      <c r="N29" s="121">
        <f>IF($C$4="Neattiecināmās izmaksas",IF('9a+c+n'!$Q29="N",'9a+c+n'!N29,0))</f>
        <v>0</v>
      </c>
      <c r="O29" s="121">
        <f>IF($C$4="Neattiecināmās izmaksas",IF('9a+c+n'!$Q29="N",'9a+c+n'!O29,0))</f>
        <v>0</v>
      </c>
      <c r="P29" s="122">
        <f>IF($C$4="Neattiecināmās izmaksas",IF('9a+c+n'!$Q29="N",'9a+c+n'!P29,0))</f>
        <v>0</v>
      </c>
    </row>
    <row r="30" spans="1:16" x14ac:dyDescent="0.2">
      <c r="A30" s="53">
        <f>IF(P30=0,0,IF(COUNTBLANK(P30)=1,0,COUNTA($P$14:P30)))</f>
        <v>0</v>
      </c>
      <c r="B30" s="24">
        <f>IF($C$4="Neattiecināmās izmaksas",IF('9a+c+n'!$Q30="N",'9a+c+n'!B30,0))</f>
        <v>0</v>
      </c>
      <c r="C30" s="24">
        <f>IF($C$4="Neattiecināmās izmaksas",IF('9a+c+n'!$Q30="N",'9a+c+n'!C30,0))</f>
        <v>0</v>
      </c>
      <c r="D30" s="24">
        <f>IF($C$4="Neattiecināmās izmaksas",IF('9a+c+n'!$Q30="N",'9a+c+n'!D30,0))</f>
        <v>0</v>
      </c>
      <c r="E30" s="47"/>
      <c r="F30" s="68"/>
      <c r="G30" s="121"/>
      <c r="H30" s="121">
        <f>IF($C$4="Neattiecināmās izmaksas",IF('9a+c+n'!$Q30="N",'9a+c+n'!H30,0))</f>
        <v>0</v>
      </c>
      <c r="I30" s="121"/>
      <c r="J30" s="121"/>
      <c r="K30" s="122">
        <f>IF($C$4="Neattiecināmās izmaksas",IF('9a+c+n'!$Q30="N",'9a+c+n'!K30,0))</f>
        <v>0</v>
      </c>
      <c r="L30" s="84">
        <f>IF($C$4="Neattiecināmās izmaksas",IF('9a+c+n'!$Q30="N",'9a+c+n'!L30,0))</f>
        <v>0</v>
      </c>
      <c r="M30" s="121">
        <f>IF($C$4="Neattiecināmās izmaksas",IF('9a+c+n'!$Q30="N",'9a+c+n'!M30,0))</f>
        <v>0</v>
      </c>
      <c r="N30" s="121">
        <f>IF($C$4="Neattiecināmās izmaksas",IF('9a+c+n'!$Q30="N",'9a+c+n'!N30,0))</f>
        <v>0</v>
      </c>
      <c r="O30" s="121">
        <f>IF($C$4="Neattiecināmās izmaksas",IF('9a+c+n'!$Q30="N",'9a+c+n'!O30,0))</f>
        <v>0</v>
      </c>
      <c r="P30" s="122">
        <f>IF($C$4="Neattiecināmās izmaksas",IF('9a+c+n'!$Q30="N",'9a+c+n'!P30,0))</f>
        <v>0</v>
      </c>
    </row>
    <row r="31" spans="1:16" x14ac:dyDescent="0.2">
      <c r="A31" s="53">
        <f>IF(P31=0,0,IF(COUNTBLANK(P31)=1,0,COUNTA($P$14:P31)))</f>
        <v>0</v>
      </c>
      <c r="B31" s="24">
        <f>IF($C$4="Neattiecināmās izmaksas",IF('9a+c+n'!$Q31="N",'9a+c+n'!B31,0))</f>
        <v>0</v>
      </c>
      <c r="C31" s="24">
        <f>IF($C$4="Neattiecināmās izmaksas",IF('9a+c+n'!$Q31="N",'9a+c+n'!C31,0))</f>
        <v>0</v>
      </c>
      <c r="D31" s="24">
        <f>IF($C$4="Neattiecināmās izmaksas",IF('9a+c+n'!$Q31="N",'9a+c+n'!D31,0))</f>
        <v>0</v>
      </c>
      <c r="E31" s="47"/>
      <c r="F31" s="68"/>
      <c r="G31" s="121"/>
      <c r="H31" s="121">
        <f>IF($C$4="Neattiecināmās izmaksas",IF('9a+c+n'!$Q31="N",'9a+c+n'!H31,0))</f>
        <v>0</v>
      </c>
      <c r="I31" s="121"/>
      <c r="J31" s="121"/>
      <c r="K31" s="122">
        <f>IF($C$4="Neattiecināmās izmaksas",IF('9a+c+n'!$Q31="N",'9a+c+n'!K31,0))</f>
        <v>0</v>
      </c>
      <c r="L31" s="84">
        <f>IF($C$4="Neattiecināmās izmaksas",IF('9a+c+n'!$Q31="N",'9a+c+n'!L31,0))</f>
        <v>0</v>
      </c>
      <c r="M31" s="121">
        <f>IF($C$4="Neattiecināmās izmaksas",IF('9a+c+n'!$Q31="N",'9a+c+n'!M31,0))</f>
        <v>0</v>
      </c>
      <c r="N31" s="121">
        <f>IF($C$4="Neattiecināmās izmaksas",IF('9a+c+n'!$Q31="N",'9a+c+n'!N31,0))</f>
        <v>0</v>
      </c>
      <c r="O31" s="121">
        <f>IF($C$4="Neattiecināmās izmaksas",IF('9a+c+n'!$Q31="N",'9a+c+n'!O31,0))</f>
        <v>0</v>
      </c>
      <c r="P31" s="122">
        <f>IF($C$4="Neattiecināmās izmaksas",IF('9a+c+n'!$Q31="N",'9a+c+n'!P31,0))</f>
        <v>0</v>
      </c>
    </row>
    <row r="32" spans="1:16" x14ac:dyDescent="0.2">
      <c r="A32" s="53">
        <f>IF(P32=0,0,IF(COUNTBLANK(P32)=1,0,COUNTA($P$14:P32)))</f>
        <v>0</v>
      </c>
      <c r="B32" s="24">
        <f>IF($C$4="Neattiecināmās izmaksas",IF('9a+c+n'!$Q32="N",'9a+c+n'!B32,0))</f>
        <v>0</v>
      </c>
      <c r="C32" s="24">
        <f>IF($C$4="Neattiecināmās izmaksas",IF('9a+c+n'!$Q32="N",'9a+c+n'!C32,0))</f>
        <v>0</v>
      </c>
      <c r="D32" s="24">
        <f>IF($C$4="Neattiecināmās izmaksas",IF('9a+c+n'!$Q32="N",'9a+c+n'!D32,0))</f>
        <v>0</v>
      </c>
      <c r="E32" s="47"/>
      <c r="F32" s="68"/>
      <c r="G32" s="121"/>
      <c r="H32" s="121">
        <f>IF($C$4="Neattiecināmās izmaksas",IF('9a+c+n'!$Q32="N",'9a+c+n'!H32,0))</f>
        <v>0</v>
      </c>
      <c r="I32" s="121"/>
      <c r="J32" s="121"/>
      <c r="K32" s="122">
        <f>IF($C$4="Neattiecināmās izmaksas",IF('9a+c+n'!$Q32="N",'9a+c+n'!K32,0))</f>
        <v>0</v>
      </c>
      <c r="L32" s="84">
        <f>IF($C$4="Neattiecināmās izmaksas",IF('9a+c+n'!$Q32="N",'9a+c+n'!L32,0))</f>
        <v>0</v>
      </c>
      <c r="M32" s="121">
        <f>IF($C$4="Neattiecināmās izmaksas",IF('9a+c+n'!$Q32="N",'9a+c+n'!M32,0))</f>
        <v>0</v>
      </c>
      <c r="N32" s="121">
        <f>IF($C$4="Neattiecināmās izmaksas",IF('9a+c+n'!$Q32="N",'9a+c+n'!N32,0))</f>
        <v>0</v>
      </c>
      <c r="O32" s="121">
        <f>IF($C$4="Neattiecināmās izmaksas",IF('9a+c+n'!$Q32="N",'9a+c+n'!O32,0))</f>
        <v>0</v>
      </c>
      <c r="P32" s="122">
        <f>IF($C$4="Neattiecināmās izmaksas",IF('9a+c+n'!$Q32="N",'9a+c+n'!P32,0))</f>
        <v>0</v>
      </c>
    </row>
    <row r="33" spans="1:16" x14ac:dyDescent="0.2">
      <c r="A33" s="53">
        <f>IF(P33=0,0,IF(COUNTBLANK(P33)=1,0,COUNTA($P$14:P33)))</f>
        <v>0</v>
      </c>
      <c r="B33" s="24">
        <f>IF($C$4="Neattiecināmās izmaksas",IF('9a+c+n'!$Q33="N",'9a+c+n'!B33,0))</f>
        <v>0</v>
      </c>
      <c r="C33" s="24">
        <f>IF($C$4="Neattiecināmās izmaksas",IF('9a+c+n'!$Q33="N",'9a+c+n'!C33,0))</f>
        <v>0</v>
      </c>
      <c r="D33" s="24">
        <f>IF($C$4="Neattiecināmās izmaksas",IF('9a+c+n'!$Q33="N",'9a+c+n'!D33,0))</f>
        <v>0</v>
      </c>
      <c r="E33" s="47"/>
      <c r="F33" s="68"/>
      <c r="G33" s="121"/>
      <c r="H33" s="121">
        <f>IF($C$4="Neattiecināmās izmaksas",IF('9a+c+n'!$Q33="N",'9a+c+n'!H33,0))</f>
        <v>0</v>
      </c>
      <c r="I33" s="121"/>
      <c r="J33" s="121"/>
      <c r="K33" s="122">
        <f>IF($C$4="Neattiecināmās izmaksas",IF('9a+c+n'!$Q33="N",'9a+c+n'!K33,0))</f>
        <v>0</v>
      </c>
      <c r="L33" s="84">
        <f>IF($C$4="Neattiecināmās izmaksas",IF('9a+c+n'!$Q33="N",'9a+c+n'!L33,0))</f>
        <v>0</v>
      </c>
      <c r="M33" s="121">
        <f>IF($C$4="Neattiecināmās izmaksas",IF('9a+c+n'!$Q33="N",'9a+c+n'!M33,0))</f>
        <v>0</v>
      </c>
      <c r="N33" s="121">
        <f>IF($C$4="Neattiecināmās izmaksas",IF('9a+c+n'!$Q33="N",'9a+c+n'!N33,0))</f>
        <v>0</v>
      </c>
      <c r="O33" s="121">
        <f>IF($C$4="Neattiecināmās izmaksas",IF('9a+c+n'!$Q33="N",'9a+c+n'!O33,0))</f>
        <v>0</v>
      </c>
      <c r="P33" s="122">
        <f>IF($C$4="Neattiecināmās izmaksas",IF('9a+c+n'!$Q33="N",'9a+c+n'!P33,0))</f>
        <v>0</v>
      </c>
    </row>
    <row r="34" spans="1:16" x14ac:dyDescent="0.2">
      <c r="A34" s="53">
        <f>IF(P34=0,0,IF(COUNTBLANK(P34)=1,0,COUNTA($P$14:P34)))</f>
        <v>0</v>
      </c>
      <c r="B34" s="24">
        <f>IF($C$4="Neattiecināmās izmaksas",IF('9a+c+n'!$Q34="N",'9a+c+n'!B34,0))</f>
        <v>0</v>
      </c>
      <c r="C34" s="24">
        <f>IF($C$4="Neattiecināmās izmaksas",IF('9a+c+n'!$Q34="N",'9a+c+n'!C34,0))</f>
        <v>0</v>
      </c>
      <c r="D34" s="24">
        <f>IF($C$4="Neattiecināmās izmaksas",IF('9a+c+n'!$Q34="N",'9a+c+n'!D34,0))</f>
        <v>0</v>
      </c>
      <c r="E34" s="47"/>
      <c r="F34" s="68"/>
      <c r="G34" s="121"/>
      <c r="H34" s="121">
        <f>IF($C$4="Neattiecināmās izmaksas",IF('9a+c+n'!$Q34="N",'9a+c+n'!H34,0))</f>
        <v>0</v>
      </c>
      <c r="I34" s="121"/>
      <c r="J34" s="121"/>
      <c r="K34" s="122">
        <f>IF($C$4="Neattiecināmās izmaksas",IF('9a+c+n'!$Q34="N",'9a+c+n'!K34,0))</f>
        <v>0</v>
      </c>
      <c r="L34" s="84">
        <f>IF($C$4="Neattiecināmās izmaksas",IF('9a+c+n'!$Q34="N",'9a+c+n'!L34,0))</f>
        <v>0</v>
      </c>
      <c r="M34" s="121">
        <f>IF($C$4="Neattiecināmās izmaksas",IF('9a+c+n'!$Q34="N",'9a+c+n'!M34,0))</f>
        <v>0</v>
      </c>
      <c r="N34" s="121">
        <f>IF($C$4="Neattiecināmās izmaksas",IF('9a+c+n'!$Q34="N",'9a+c+n'!N34,0))</f>
        <v>0</v>
      </c>
      <c r="O34" s="121">
        <f>IF($C$4="Neattiecināmās izmaksas",IF('9a+c+n'!$Q34="N",'9a+c+n'!O34,0))</f>
        <v>0</v>
      </c>
      <c r="P34" s="122">
        <f>IF($C$4="Neattiecināmās izmaksas",IF('9a+c+n'!$Q34="N",'9a+c+n'!P34,0))</f>
        <v>0</v>
      </c>
    </row>
    <row r="35" spans="1:16" x14ac:dyDescent="0.2">
      <c r="A35" s="53">
        <f>IF(P35=0,0,IF(COUNTBLANK(P35)=1,0,COUNTA($P$14:P35)))</f>
        <v>0</v>
      </c>
      <c r="B35" s="24">
        <f>IF($C$4="Neattiecināmās izmaksas",IF('9a+c+n'!$Q35="N",'9a+c+n'!B35,0))</f>
        <v>0</v>
      </c>
      <c r="C35" s="24">
        <f>IF($C$4="Neattiecināmās izmaksas",IF('9a+c+n'!$Q35="N",'9a+c+n'!C35,0))</f>
        <v>0</v>
      </c>
      <c r="D35" s="24">
        <f>IF($C$4="Neattiecināmās izmaksas",IF('9a+c+n'!$Q35="N",'9a+c+n'!D35,0))</f>
        <v>0</v>
      </c>
      <c r="E35" s="47"/>
      <c r="F35" s="68"/>
      <c r="G35" s="121"/>
      <c r="H35" s="121">
        <f>IF($C$4="Neattiecināmās izmaksas",IF('9a+c+n'!$Q35="N",'9a+c+n'!H35,0))</f>
        <v>0</v>
      </c>
      <c r="I35" s="121"/>
      <c r="J35" s="121"/>
      <c r="K35" s="122">
        <f>IF($C$4="Neattiecināmās izmaksas",IF('9a+c+n'!$Q35="N",'9a+c+n'!K35,0))</f>
        <v>0</v>
      </c>
      <c r="L35" s="84">
        <f>IF($C$4="Neattiecināmās izmaksas",IF('9a+c+n'!$Q35="N",'9a+c+n'!L35,0))</f>
        <v>0</v>
      </c>
      <c r="M35" s="121">
        <f>IF($C$4="Neattiecināmās izmaksas",IF('9a+c+n'!$Q35="N",'9a+c+n'!M35,0))</f>
        <v>0</v>
      </c>
      <c r="N35" s="121">
        <f>IF($C$4="Neattiecināmās izmaksas",IF('9a+c+n'!$Q35="N",'9a+c+n'!N35,0))</f>
        <v>0</v>
      </c>
      <c r="O35" s="121">
        <f>IF($C$4="Neattiecināmās izmaksas",IF('9a+c+n'!$Q35="N",'9a+c+n'!O35,0))</f>
        <v>0</v>
      </c>
      <c r="P35" s="122">
        <f>IF($C$4="Neattiecināmās izmaksas",IF('9a+c+n'!$Q35="N",'9a+c+n'!P35,0))</f>
        <v>0</v>
      </c>
    </row>
    <row r="36" spans="1:16" x14ac:dyDescent="0.2">
      <c r="A36" s="53">
        <f>IF(P36=0,0,IF(COUNTBLANK(P36)=1,0,COUNTA($P$14:P36)))</f>
        <v>0</v>
      </c>
      <c r="B36" s="24">
        <f>IF($C$4="Neattiecināmās izmaksas",IF('9a+c+n'!$Q36="N",'9a+c+n'!B36,0))</f>
        <v>0</v>
      </c>
      <c r="C36" s="24">
        <f>IF($C$4="Neattiecināmās izmaksas",IF('9a+c+n'!$Q36="N",'9a+c+n'!C36,0))</f>
        <v>0</v>
      </c>
      <c r="D36" s="24">
        <f>IF($C$4="Neattiecināmās izmaksas",IF('9a+c+n'!$Q36="N",'9a+c+n'!D36,0))</f>
        <v>0</v>
      </c>
      <c r="E36" s="47"/>
      <c r="F36" s="68"/>
      <c r="G36" s="121"/>
      <c r="H36" s="121">
        <f>IF($C$4="Neattiecināmās izmaksas",IF('9a+c+n'!$Q36="N",'9a+c+n'!H36,0))</f>
        <v>0</v>
      </c>
      <c r="I36" s="121"/>
      <c r="J36" s="121"/>
      <c r="K36" s="122">
        <f>IF($C$4="Neattiecināmās izmaksas",IF('9a+c+n'!$Q36="N",'9a+c+n'!K36,0))</f>
        <v>0</v>
      </c>
      <c r="L36" s="84">
        <f>IF($C$4="Neattiecināmās izmaksas",IF('9a+c+n'!$Q36="N",'9a+c+n'!L36,0))</f>
        <v>0</v>
      </c>
      <c r="M36" s="121">
        <f>IF($C$4="Neattiecināmās izmaksas",IF('9a+c+n'!$Q36="N",'9a+c+n'!M36,0))</f>
        <v>0</v>
      </c>
      <c r="N36" s="121">
        <f>IF($C$4="Neattiecināmās izmaksas",IF('9a+c+n'!$Q36="N",'9a+c+n'!N36,0))</f>
        <v>0</v>
      </c>
      <c r="O36" s="121">
        <f>IF($C$4="Neattiecināmās izmaksas",IF('9a+c+n'!$Q36="N",'9a+c+n'!O36,0))</f>
        <v>0</v>
      </c>
      <c r="P36" s="122">
        <f>IF($C$4="Neattiecināmās izmaksas",IF('9a+c+n'!$Q36="N",'9a+c+n'!P36,0))</f>
        <v>0</v>
      </c>
    </row>
    <row r="37" spans="1:16" x14ac:dyDescent="0.2">
      <c r="A37" s="53">
        <f>IF(P37=0,0,IF(COUNTBLANK(P37)=1,0,COUNTA($P$14:P37)))</f>
        <v>0</v>
      </c>
      <c r="B37" s="24">
        <f>IF($C$4="Neattiecināmās izmaksas",IF('9a+c+n'!$Q37="N",'9a+c+n'!B37,0))</f>
        <v>0</v>
      </c>
      <c r="C37" s="24">
        <f>IF($C$4="Neattiecināmās izmaksas",IF('9a+c+n'!$Q37="N",'9a+c+n'!C37,0))</f>
        <v>0</v>
      </c>
      <c r="D37" s="24">
        <f>IF($C$4="Neattiecināmās izmaksas",IF('9a+c+n'!$Q37="N",'9a+c+n'!D37,0))</f>
        <v>0</v>
      </c>
      <c r="E37" s="47"/>
      <c r="F37" s="68"/>
      <c r="G37" s="121"/>
      <c r="H37" s="121">
        <f>IF($C$4="Neattiecināmās izmaksas",IF('9a+c+n'!$Q37="N",'9a+c+n'!H37,0))</f>
        <v>0</v>
      </c>
      <c r="I37" s="121"/>
      <c r="J37" s="121"/>
      <c r="K37" s="122">
        <f>IF($C$4="Neattiecināmās izmaksas",IF('9a+c+n'!$Q37="N",'9a+c+n'!K37,0))</f>
        <v>0</v>
      </c>
      <c r="L37" s="84">
        <f>IF($C$4="Neattiecināmās izmaksas",IF('9a+c+n'!$Q37="N",'9a+c+n'!L37,0))</f>
        <v>0</v>
      </c>
      <c r="M37" s="121">
        <f>IF($C$4="Neattiecināmās izmaksas",IF('9a+c+n'!$Q37="N",'9a+c+n'!M37,0))</f>
        <v>0</v>
      </c>
      <c r="N37" s="121">
        <f>IF($C$4="Neattiecināmās izmaksas",IF('9a+c+n'!$Q37="N",'9a+c+n'!N37,0))</f>
        <v>0</v>
      </c>
      <c r="O37" s="121">
        <f>IF($C$4="Neattiecināmās izmaksas",IF('9a+c+n'!$Q37="N",'9a+c+n'!O37,0))</f>
        <v>0</v>
      </c>
      <c r="P37" s="122">
        <f>IF($C$4="Neattiecināmās izmaksas",IF('9a+c+n'!$Q37="N",'9a+c+n'!P37,0))</f>
        <v>0</v>
      </c>
    </row>
    <row r="38" spans="1:16" x14ac:dyDescent="0.2">
      <c r="A38" s="53">
        <f>IF(P38=0,0,IF(COUNTBLANK(P38)=1,0,COUNTA($P$14:P38)))</f>
        <v>0</v>
      </c>
      <c r="B38" s="24">
        <f>IF($C$4="Neattiecināmās izmaksas",IF('9a+c+n'!$Q38="N",'9a+c+n'!B38,0))</f>
        <v>0</v>
      </c>
      <c r="C38" s="24">
        <f>IF($C$4="Neattiecināmās izmaksas",IF('9a+c+n'!$Q38="N",'9a+c+n'!C38,0))</f>
        <v>0</v>
      </c>
      <c r="D38" s="24">
        <f>IF($C$4="Neattiecināmās izmaksas",IF('9a+c+n'!$Q38="N",'9a+c+n'!D38,0))</f>
        <v>0</v>
      </c>
      <c r="E38" s="47"/>
      <c r="F38" s="68"/>
      <c r="G38" s="121"/>
      <c r="H38" s="121">
        <f>IF($C$4="Neattiecināmās izmaksas",IF('9a+c+n'!$Q38="N",'9a+c+n'!H38,0))</f>
        <v>0</v>
      </c>
      <c r="I38" s="121"/>
      <c r="J38" s="121"/>
      <c r="K38" s="122">
        <f>IF($C$4="Neattiecināmās izmaksas",IF('9a+c+n'!$Q38="N",'9a+c+n'!K38,0))</f>
        <v>0</v>
      </c>
      <c r="L38" s="84">
        <f>IF($C$4="Neattiecināmās izmaksas",IF('9a+c+n'!$Q38="N",'9a+c+n'!L38,0))</f>
        <v>0</v>
      </c>
      <c r="M38" s="121">
        <f>IF($C$4="Neattiecināmās izmaksas",IF('9a+c+n'!$Q38="N",'9a+c+n'!M38,0))</f>
        <v>0</v>
      </c>
      <c r="N38" s="121">
        <f>IF($C$4="Neattiecināmās izmaksas",IF('9a+c+n'!$Q38="N",'9a+c+n'!N38,0))</f>
        <v>0</v>
      </c>
      <c r="O38" s="121">
        <f>IF($C$4="Neattiecināmās izmaksas",IF('9a+c+n'!$Q38="N",'9a+c+n'!O38,0))</f>
        <v>0</v>
      </c>
      <c r="P38" s="122">
        <f>IF($C$4="Neattiecināmās izmaksas",IF('9a+c+n'!$Q38="N",'9a+c+n'!P38,0))</f>
        <v>0</v>
      </c>
    </row>
    <row r="39" spans="1:16" x14ac:dyDescent="0.2">
      <c r="A39" s="53">
        <f>IF(P39=0,0,IF(COUNTBLANK(P39)=1,0,COUNTA($P$14:P39)))</f>
        <v>0</v>
      </c>
      <c r="B39" s="24">
        <f>IF($C$4="Neattiecināmās izmaksas",IF('9a+c+n'!$Q39="N",'9a+c+n'!B39,0))</f>
        <v>0</v>
      </c>
      <c r="C39" s="24">
        <f>IF($C$4="Neattiecināmās izmaksas",IF('9a+c+n'!$Q39="N",'9a+c+n'!C39,0))</f>
        <v>0</v>
      </c>
      <c r="D39" s="24">
        <f>IF($C$4="Neattiecināmās izmaksas",IF('9a+c+n'!$Q39="N",'9a+c+n'!D39,0))</f>
        <v>0</v>
      </c>
      <c r="E39" s="47"/>
      <c r="F39" s="68"/>
      <c r="G39" s="121"/>
      <c r="H39" s="121">
        <f>IF($C$4="Neattiecināmās izmaksas",IF('9a+c+n'!$Q39="N",'9a+c+n'!H39,0))</f>
        <v>0</v>
      </c>
      <c r="I39" s="121"/>
      <c r="J39" s="121"/>
      <c r="K39" s="122">
        <f>IF($C$4="Neattiecināmās izmaksas",IF('9a+c+n'!$Q39="N",'9a+c+n'!K39,0))</f>
        <v>0</v>
      </c>
      <c r="L39" s="84">
        <f>IF($C$4="Neattiecināmās izmaksas",IF('9a+c+n'!$Q39="N",'9a+c+n'!L39,0))</f>
        <v>0</v>
      </c>
      <c r="M39" s="121">
        <f>IF($C$4="Neattiecināmās izmaksas",IF('9a+c+n'!$Q39="N",'9a+c+n'!M39,0))</f>
        <v>0</v>
      </c>
      <c r="N39" s="121">
        <f>IF($C$4="Neattiecināmās izmaksas",IF('9a+c+n'!$Q39="N",'9a+c+n'!N39,0))</f>
        <v>0</v>
      </c>
      <c r="O39" s="121">
        <f>IF($C$4="Neattiecināmās izmaksas",IF('9a+c+n'!$Q39="N",'9a+c+n'!O39,0))</f>
        <v>0</v>
      </c>
      <c r="P39" s="122">
        <f>IF($C$4="Neattiecināmās izmaksas",IF('9a+c+n'!$Q39="N",'9a+c+n'!P39,0))</f>
        <v>0</v>
      </c>
    </row>
    <row r="40" spans="1:16" x14ac:dyDescent="0.2">
      <c r="A40" s="53">
        <f>IF(P40=0,0,IF(COUNTBLANK(P40)=1,0,COUNTA($P$14:P40)))</f>
        <v>0</v>
      </c>
      <c r="B40" s="24">
        <f>IF($C$4="Neattiecināmās izmaksas",IF('9a+c+n'!$Q40="N",'9a+c+n'!B40,0))</f>
        <v>0</v>
      </c>
      <c r="C40" s="24">
        <f>IF($C$4="Neattiecināmās izmaksas",IF('9a+c+n'!$Q40="N",'9a+c+n'!C40,0))</f>
        <v>0</v>
      </c>
      <c r="D40" s="24">
        <f>IF($C$4="Neattiecināmās izmaksas",IF('9a+c+n'!$Q40="N",'9a+c+n'!D40,0))</f>
        <v>0</v>
      </c>
      <c r="E40" s="47"/>
      <c r="F40" s="68"/>
      <c r="G40" s="121"/>
      <c r="H40" s="121">
        <f>IF($C$4="Neattiecināmās izmaksas",IF('9a+c+n'!$Q40="N",'9a+c+n'!H40,0))</f>
        <v>0</v>
      </c>
      <c r="I40" s="121"/>
      <c r="J40" s="121"/>
      <c r="K40" s="122">
        <f>IF($C$4="Neattiecināmās izmaksas",IF('9a+c+n'!$Q40="N",'9a+c+n'!K40,0))</f>
        <v>0</v>
      </c>
      <c r="L40" s="84">
        <f>IF($C$4="Neattiecināmās izmaksas",IF('9a+c+n'!$Q40="N",'9a+c+n'!L40,0))</f>
        <v>0</v>
      </c>
      <c r="M40" s="121">
        <f>IF($C$4="Neattiecināmās izmaksas",IF('9a+c+n'!$Q40="N",'9a+c+n'!M40,0))</f>
        <v>0</v>
      </c>
      <c r="N40" s="121">
        <f>IF($C$4="Neattiecināmās izmaksas",IF('9a+c+n'!$Q40="N",'9a+c+n'!N40,0))</f>
        <v>0</v>
      </c>
      <c r="O40" s="121">
        <f>IF($C$4="Neattiecināmās izmaksas",IF('9a+c+n'!$Q40="N",'9a+c+n'!O40,0))</f>
        <v>0</v>
      </c>
      <c r="P40" s="122">
        <f>IF($C$4="Neattiecināmās izmaksas",IF('9a+c+n'!$Q40="N",'9a+c+n'!P40,0))</f>
        <v>0</v>
      </c>
    </row>
    <row r="41" spans="1:16" x14ac:dyDescent="0.2">
      <c r="A41" s="53">
        <f>IF(P41=0,0,IF(COUNTBLANK(P41)=1,0,COUNTA($P$14:P41)))</f>
        <v>0</v>
      </c>
      <c r="B41" s="24">
        <f>IF($C$4="Neattiecināmās izmaksas",IF('9a+c+n'!$Q41="N",'9a+c+n'!B41,0))</f>
        <v>0</v>
      </c>
      <c r="C41" s="24">
        <f>IF($C$4="Neattiecināmās izmaksas",IF('9a+c+n'!$Q41="N",'9a+c+n'!C41,0))</f>
        <v>0</v>
      </c>
      <c r="D41" s="24">
        <f>IF($C$4="Neattiecināmās izmaksas",IF('9a+c+n'!$Q41="N",'9a+c+n'!D41,0))</f>
        <v>0</v>
      </c>
      <c r="E41" s="47"/>
      <c r="F41" s="68"/>
      <c r="G41" s="121"/>
      <c r="H41" s="121">
        <f>IF($C$4="Neattiecināmās izmaksas",IF('9a+c+n'!$Q41="N",'9a+c+n'!H41,0))</f>
        <v>0</v>
      </c>
      <c r="I41" s="121"/>
      <c r="J41" s="121"/>
      <c r="K41" s="122">
        <f>IF($C$4="Neattiecināmās izmaksas",IF('9a+c+n'!$Q41="N",'9a+c+n'!K41,0))</f>
        <v>0</v>
      </c>
      <c r="L41" s="84">
        <f>IF($C$4="Neattiecināmās izmaksas",IF('9a+c+n'!$Q41="N",'9a+c+n'!L41,0))</f>
        <v>0</v>
      </c>
      <c r="M41" s="121">
        <f>IF($C$4="Neattiecināmās izmaksas",IF('9a+c+n'!$Q41="N",'9a+c+n'!M41,0))</f>
        <v>0</v>
      </c>
      <c r="N41" s="121">
        <f>IF($C$4="Neattiecināmās izmaksas",IF('9a+c+n'!$Q41="N",'9a+c+n'!N41,0))</f>
        <v>0</v>
      </c>
      <c r="O41" s="121">
        <f>IF($C$4="Neattiecināmās izmaksas",IF('9a+c+n'!$Q41="N",'9a+c+n'!O41,0))</f>
        <v>0</v>
      </c>
      <c r="P41" s="122">
        <f>IF($C$4="Neattiecināmās izmaksas",IF('9a+c+n'!$Q41="N",'9a+c+n'!P41,0))</f>
        <v>0</v>
      </c>
    </row>
    <row r="42" spans="1:16" x14ac:dyDescent="0.2">
      <c r="A42" s="53">
        <f>IF(P42=0,0,IF(COUNTBLANK(P42)=1,0,COUNTA($P$14:P42)))</f>
        <v>0</v>
      </c>
      <c r="B42" s="24">
        <f>IF($C$4="Neattiecināmās izmaksas",IF('9a+c+n'!$Q42="N",'9a+c+n'!B42,0))</f>
        <v>0</v>
      </c>
      <c r="C42" s="24">
        <f>IF($C$4="Neattiecināmās izmaksas",IF('9a+c+n'!$Q42="N",'9a+c+n'!C42,0))</f>
        <v>0</v>
      </c>
      <c r="D42" s="24">
        <f>IF($C$4="Neattiecināmās izmaksas",IF('9a+c+n'!$Q42="N",'9a+c+n'!D42,0))</f>
        <v>0</v>
      </c>
      <c r="E42" s="47"/>
      <c r="F42" s="68"/>
      <c r="G42" s="121"/>
      <c r="H42" s="121">
        <f>IF($C$4="Neattiecināmās izmaksas",IF('9a+c+n'!$Q42="N",'9a+c+n'!H42,0))</f>
        <v>0</v>
      </c>
      <c r="I42" s="121"/>
      <c r="J42" s="121"/>
      <c r="K42" s="122">
        <f>IF($C$4="Neattiecināmās izmaksas",IF('9a+c+n'!$Q42="N",'9a+c+n'!K42,0))</f>
        <v>0</v>
      </c>
      <c r="L42" s="84">
        <f>IF($C$4="Neattiecināmās izmaksas",IF('9a+c+n'!$Q42="N",'9a+c+n'!L42,0))</f>
        <v>0</v>
      </c>
      <c r="M42" s="121">
        <f>IF($C$4="Neattiecināmās izmaksas",IF('9a+c+n'!$Q42="N",'9a+c+n'!M42,0))</f>
        <v>0</v>
      </c>
      <c r="N42" s="121">
        <f>IF($C$4="Neattiecināmās izmaksas",IF('9a+c+n'!$Q42="N",'9a+c+n'!N42,0))</f>
        <v>0</v>
      </c>
      <c r="O42" s="121">
        <f>IF($C$4="Neattiecināmās izmaksas",IF('9a+c+n'!$Q42="N",'9a+c+n'!O42,0))</f>
        <v>0</v>
      </c>
      <c r="P42" s="122">
        <f>IF($C$4="Neattiecināmās izmaksas",IF('9a+c+n'!$Q42="N",'9a+c+n'!P42,0))</f>
        <v>0</v>
      </c>
    </row>
    <row r="43" spans="1:16" x14ac:dyDescent="0.2">
      <c r="A43" s="53">
        <f>IF(P43=0,0,IF(COUNTBLANK(P43)=1,0,COUNTA($P$14:P43)))</f>
        <v>0</v>
      </c>
      <c r="B43" s="24">
        <f>IF($C$4="Neattiecināmās izmaksas",IF('9a+c+n'!$Q43="N",'9a+c+n'!B43,0))</f>
        <v>0</v>
      </c>
      <c r="C43" s="24">
        <f>IF($C$4="Neattiecināmās izmaksas",IF('9a+c+n'!$Q43="N",'9a+c+n'!C43,0))</f>
        <v>0</v>
      </c>
      <c r="D43" s="24">
        <f>IF($C$4="Neattiecināmās izmaksas",IF('9a+c+n'!$Q43="N",'9a+c+n'!D43,0))</f>
        <v>0</v>
      </c>
      <c r="E43" s="47"/>
      <c r="F43" s="68"/>
      <c r="G43" s="121"/>
      <c r="H43" s="121">
        <f>IF($C$4="Neattiecināmās izmaksas",IF('9a+c+n'!$Q43="N",'9a+c+n'!H43,0))</f>
        <v>0</v>
      </c>
      <c r="I43" s="121"/>
      <c r="J43" s="121"/>
      <c r="K43" s="122">
        <f>IF($C$4="Neattiecināmās izmaksas",IF('9a+c+n'!$Q43="N",'9a+c+n'!K43,0))</f>
        <v>0</v>
      </c>
      <c r="L43" s="84">
        <f>IF($C$4="Neattiecināmās izmaksas",IF('9a+c+n'!$Q43="N",'9a+c+n'!L43,0))</f>
        <v>0</v>
      </c>
      <c r="M43" s="121">
        <f>IF($C$4="Neattiecināmās izmaksas",IF('9a+c+n'!$Q43="N",'9a+c+n'!M43,0))</f>
        <v>0</v>
      </c>
      <c r="N43" s="121">
        <f>IF($C$4="Neattiecināmās izmaksas",IF('9a+c+n'!$Q43="N",'9a+c+n'!N43,0))</f>
        <v>0</v>
      </c>
      <c r="O43" s="121">
        <f>IF($C$4="Neattiecināmās izmaksas",IF('9a+c+n'!$Q43="N",'9a+c+n'!O43,0))</f>
        <v>0</v>
      </c>
      <c r="P43" s="122">
        <f>IF($C$4="Neattiecināmās izmaksas",IF('9a+c+n'!$Q43="N",'9a+c+n'!P43,0))</f>
        <v>0</v>
      </c>
    </row>
    <row r="44" spans="1:16" x14ac:dyDescent="0.2">
      <c r="A44" s="53">
        <f>IF(P44=0,0,IF(COUNTBLANK(P44)=1,0,COUNTA($P$14:P44)))</f>
        <v>0</v>
      </c>
      <c r="B44" s="24">
        <f>IF($C$4="Neattiecināmās izmaksas",IF('9a+c+n'!$Q44="N",'9a+c+n'!B44,0))</f>
        <v>0</v>
      </c>
      <c r="C44" s="24">
        <f>IF($C$4="Neattiecināmās izmaksas",IF('9a+c+n'!$Q44="N",'9a+c+n'!C44,0))</f>
        <v>0</v>
      </c>
      <c r="D44" s="24">
        <f>IF($C$4="Neattiecināmās izmaksas",IF('9a+c+n'!$Q44="N",'9a+c+n'!D44,0))</f>
        <v>0</v>
      </c>
      <c r="E44" s="47"/>
      <c r="F44" s="68"/>
      <c r="G44" s="121"/>
      <c r="H44" s="121">
        <f>IF($C$4="Neattiecināmās izmaksas",IF('9a+c+n'!$Q44="N",'9a+c+n'!H44,0))</f>
        <v>0</v>
      </c>
      <c r="I44" s="121"/>
      <c r="J44" s="121"/>
      <c r="K44" s="122">
        <f>IF($C$4="Neattiecināmās izmaksas",IF('9a+c+n'!$Q44="N",'9a+c+n'!K44,0))</f>
        <v>0</v>
      </c>
      <c r="L44" s="84">
        <f>IF($C$4="Neattiecināmās izmaksas",IF('9a+c+n'!$Q44="N",'9a+c+n'!L44,0))</f>
        <v>0</v>
      </c>
      <c r="M44" s="121">
        <f>IF($C$4="Neattiecināmās izmaksas",IF('9a+c+n'!$Q44="N",'9a+c+n'!M44,0))</f>
        <v>0</v>
      </c>
      <c r="N44" s="121">
        <f>IF($C$4="Neattiecināmās izmaksas",IF('9a+c+n'!$Q44="N",'9a+c+n'!N44,0))</f>
        <v>0</v>
      </c>
      <c r="O44" s="121">
        <f>IF($C$4="Neattiecināmās izmaksas",IF('9a+c+n'!$Q44="N",'9a+c+n'!O44,0))</f>
        <v>0</v>
      </c>
      <c r="P44" s="122">
        <f>IF($C$4="Neattiecināmās izmaksas",IF('9a+c+n'!$Q44="N",'9a+c+n'!P44,0))</f>
        <v>0</v>
      </c>
    </row>
    <row r="45" spans="1:16" x14ac:dyDescent="0.2">
      <c r="A45" s="53">
        <f>IF(P45=0,0,IF(COUNTBLANK(P45)=1,0,COUNTA($P$14:P45)))</f>
        <v>0</v>
      </c>
      <c r="B45" s="24">
        <f>IF($C$4="Neattiecināmās izmaksas",IF('9a+c+n'!$Q45="N",'9a+c+n'!B45,0))</f>
        <v>0</v>
      </c>
      <c r="C45" s="24">
        <f>IF($C$4="Neattiecināmās izmaksas",IF('9a+c+n'!$Q45="N",'9a+c+n'!C45,0))</f>
        <v>0</v>
      </c>
      <c r="D45" s="24">
        <f>IF($C$4="Neattiecināmās izmaksas",IF('9a+c+n'!$Q45="N",'9a+c+n'!D45,0))</f>
        <v>0</v>
      </c>
      <c r="E45" s="47"/>
      <c r="F45" s="68"/>
      <c r="G45" s="121"/>
      <c r="H45" s="121">
        <f>IF($C$4="Neattiecināmās izmaksas",IF('9a+c+n'!$Q45="N",'9a+c+n'!H45,0))</f>
        <v>0</v>
      </c>
      <c r="I45" s="121"/>
      <c r="J45" s="121"/>
      <c r="K45" s="122">
        <f>IF($C$4="Neattiecināmās izmaksas",IF('9a+c+n'!$Q45="N",'9a+c+n'!K45,0))</f>
        <v>0</v>
      </c>
      <c r="L45" s="84">
        <f>IF($C$4="Neattiecināmās izmaksas",IF('9a+c+n'!$Q45="N",'9a+c+n'!L45,0))</f>
        <v>0</v>
      </c>
      <c r="M45" s="121">
        <f>IF($C$4="Neattiecināmās izmaksas",IF('9a+c+n'!$Q45="N",'9a+c+n'!M45,0))</f>
        <v>0</v>
      </c>
      <c r="N45" s="121">
        <f>IF($C$4="Neattiecināmās izmaksas",IF('9a+c+n'!$Q45="N",'9a+c+n'!N45,0))</f>
        <v>0</v>
      </c>
      <c r="O45" s="121">
        <f>IF($C$4="Neattiecināmās izmaksas",IF('9a+c+n'!$Q45="N",'9a+c+n'!O45,0))</f>
        <v>0</v>
      </c>
      <c r="P45" s="122">
        <f>IF($C$4="Neattiecināmās izmaksas",IF('9a+c+n'!$Q45="N",'9a+c+n'!P45,0))</f>
        <v>0</v>
      </c>
    </row>
    <row r="46" spans="1:16" x14ac:dyDescent="0.2">
      <c r="A46" s="53">
        <f>IF(P46=0,0,IF(COUNTBLANK(P46)=1,0,COUNTA($P$14:P46)))</f>
        <v>0</v>
      </c>
      <c r="B46" s="24">
        <f>IF($C$4="Neattiecināmās izmaksas",IF('9a+c+n'!$Q46="N",'9a+c+n'!B46,0))</f>
        <v>0</v>
      </c>
      <c r="C46" s="24">
        <f>IF($C$4="Neattiecināmās izmaksas",IF('9a+c+n'!$Q46="N",'9a+c+n'!C46,0))</f>
        <v>0</v>
      </c>
      <c r="D46" s="24">
        <f>IF($C$4="Neattiecināmās izmaksas",IF('9a+c+n'!$Q46="N",'9a+c+n'!D46,0))</f>
        <v>0</v>
      </c>
      <c r="E46" s="47"/>
      <c r="F46" s="68"/>
      <c r="G46" s="121"/>
      <c r="H46" s="121">
        <f>IF($C$4="Neattiecināmās izmaksas",IF('9a+c+n'!$Q46="N",'9a+c+n'!H46,0))</f>
        <v>0</v>
      </c>
      <c r="I46" s="121"/>
      <c r="J46" s="121"/>
      <c r="K46" s="122">
        <f>IF($C$4="Neattiecināmās izmaksas",IF('9a+c+n'!$Q46="N",'9a+c+n'!K46,0))</f>
        <v>0</v>
      </c>
      <c r="L46" s="84">
        <f>IF($C$4="Neattiecināmās izmaksas",IF('9a+c+n'!$Q46="N",'9a+c+n'!L46,0))</f>
        <v>0</v>
      </c>
      <c r="M46" s="121">
        <f>IF($C$4="Neattiecināmās izmaksas",IF('9a+c+n'!$Q46="N",'9a+c+n'!M46,0))</f>
        <v>0</v>
      </c>
      <c r="N46" s="121">
        <f>IF($C$4="Neattiecināmās izmaksas",IF('9a+c+n'!$Q46="N",'9a+c+n'!N46,0))</f>
        <v>0</v>
      </c>
      <c r="O46" s="121">
        <f>IF($C$4="Neattiecināmās izmaksas",IF('9a+c+n'!$Q46="N",'9a+c+n'!O46,0))</f>
        <v>0</v>
      </c>
      <c r="P46" s="122">
        <f>IF($C$4="Neattiecināmās izmaksas",IF('9a+c+n'!$Q46="N",'9a+c+n'!P46,0))</f>
        <v>0</v>
      </c>
    </row>
    <row r="47" spans="1:16" x14ac:dyDescent="0.2">
      <c r="A47" s="53">
        <f>IF(P47=0,0,IF(COUNTBLANK(P47)=1,0,COUNTA($P$14:P47)))</f>
        <v>0</v>
      </c>
      <c r="B47" s="24">
        <f>IF($C$4="Neattiecināmās izmaksas",IF('9a+c+n'!$Q47="N",'9a+c+n'!B47,0))</f>
        <v>0</v>
      </c>
      <c r="C47" s="24">
        <f>IF($C$4="Neattiecināmās izmaksas",IF('9a+c+n'!$Q47="N",'9a+c+n'!C47,0))</f>
        <v>0</v>
      </c>
      <c r="D47" s="24">
        <f>IF($C$4="Neattiecināmās izmaksas",IF('9a+c+n'!$Q47="N",'9a+c+n'!D47,0))</f>
        <v>0</v>
      </c>
      <c r="E47" s="47"/>
      <c r="F47" s="68"/>
      <c r="G47" s="121"/>
      <c r="H47" s="121">
        <f>IF($C$4="Neattiecināmās izmaksas",IF('9a+c+n'!$Q47="N",'9a+c+n'!H47,0))</f>
        <v>0</v>
      </c>
      <c r="I47" s="121"/>
      <c r="J47" s="121"/>
      <c r="K47" s="122">
        <f>IF($C$4="Neattiecināmās izmaksas",IF('9a+c+n'!$Q47="N",'9a+c+n'!K47,0))</f>
        <v>0</v>
      </c>
      <c r="L47" s="84">
        <f>IF($C$4="Neattiecināmās izmaksas",IF('9a+c+n'!$Q47="N",'9a+c+n'!L47,0))</f>
        <v>0</v>
      </c>
      <c r="M47" s="121">
        <f>IF($C$4="Neattiecināmās izmaksas",IF('9a+c+n'!$Q47="N",'9a+c+n'!M47,0))</f>
        <v>0</v>
      </c>
      <c r="N47" s="121">
        <f>IF($C$4="Neattiecināmās izmaksas",IF('9a+c+n'!$Q47="N",'9a+c+n'!N47,0))</f>
        <v>0</v>
      </c>
      <c r="O47" s="121">
        <f>IF($C$4="Neattiecināmās izmaksas",IF('9a+c+n'!$Q47="N",'9a+c+n'!O47,0))</f>
        <v>0</v>
      </c>
      <c r="P47" s="122">
        <f>IF($C$4="Neattiecināmās izmaksas",IF('9a+c+n'!$Q47="N",'9a+c+n'!P47,0))</f>
        <v>0</v>
      </c>
    </row>
    <row r="48" spans="1:16" x14ac:dyDescent="0.2">
      <c r="A48" s="53">
        <f>IF(P48=0,0,IF(COUNTBLANK(P48)=1,0,COUNTA($P$14:P48)))</f>
        <v>0</v>
      </c>
      <c r="B48" s="24">
        <f>IF($C$4="Neattiecināmās izmaksas",IF('9a+c+n'!$Q48="N",'9a+c+n'!B48,0))</f>
        <v>0</v>
      </c>
      <c r="C48" s="24">
        <f>IF($C$4="Neattiecināmās izmaksas",IF('9a+c+n'!$Q48="N",'9a+c+n'!C48,0))</f>
        <v>0</v>
      </c>
      <c r="D48" s="24">
        <f>IF($C$4="Neattiecināmās izmaksas",IF('9a+c+n'!$Q48="N",'9a+c+n'!D48,0))</f>
        <v>0</v>
      </c>
      <c r="E48" s="47"/>
      <c r="F48" s="68"/>
      <c r="G48" s="121"/>
      <c r="H48" s="121">
        <f>IF($C$4="Neattiecināmās izmaksas",IF('9a+c+n'!$Q48="N",'9a+c+n'!H48,0))</f>
        <v>0</v>
      </c>
      <c r="I48" s="121"/>
      <c r="J48" s="121"/>
      <c r="K48" s="122">
        <f>IF($C$4="Neattiecināmās izmaksas",IF('9a+c+n'!$Q48="N",'9a+c+n'!K48,0))</f>
        <v>0</v>
      </c>
      <c r="L48" s="84">
        <f>IF($C$4="Neattiecināmās izmaksas",IF('9a+c+n'!$Q48="N",'9a+c+n'!L48,0))</f>
        <v>0</v>
      </c>
      <c r="M48" s="121">
        <f>IF($C$4="Neattiecināmās izmaksas",IF('9a+c+n'!$Q48="N",'9a+c+n'!M48,0))</f>
        <v>0</v>
      </c>
      <c r="N48" s="121">
        <f>IF($C$4="Neattiecināmās izmaksas",IF('9a+c+n'!$Q48="N",'9a+c+n'!N48,0))</f>
        <v>0</v>
      </c>
      <c r="O48" s="121">
        <f>IF($C$4="Neattiecināmās izmaksas",IF('9a+c+n'!$Q48="N",'9a+c+n'!O48,0))</f>
        <v>0</v>
      </c>
      <c r="P48" s="122">
        <f>IF($C$4="Neattiecināmās izmaksas",IF('9a+c+n'!$Q48="N",'9a+c+n'!P48,0))</f>
        <v>0</v>
      </c>
    </row>
    <row r="49" spans="1:16" x14ac:dyDescent="0.2">
      <c r="A49" s="53">
        <f>IF(P49=0,0,IF(COUNTBLANK(P49)=1,0,COUNTA($P$14:P49)))</f>
        <v>0</v>
      </c>
      <c r="B49" s="24">
        <f>IF($C$4="Neattiecināmās izmaksas",IF('9a+c+n'!$Q49="N",'9a+c+n'!B49,0))</f>
        <v>0</v>
      </c>
      <c r="C49" s="24">
        <f>IF($C$4="Neattiecināmās izmaksas",IF('9a+c+n'!$Q49="N",'9a+c+n'!C49,0))</f>
        <v>0</v>
      </c>
      <c r="D49" s="24">
        <f>IF($C$4="Neattiecināmās izmaksas",IF('9a+c+n'!$Q49="N",'9a+c+n'!D49,0))</f>
        <v>0</v>
      </c>
      <c r="E49" s="47"/>
      <c r="F49" s="68"/>
      <c r="G49" s="121"/>
      <c r="H49" s="121">
        <f>IF($C$4="Neattiecināmās izmaksas",IF('9a+c+n'!$Q49="N",'9a+c+n'!H49,0))</f>
        <v>0</v>
      </c>
      <c r="I49" s="121"/>
      <c r="J49" s="121"/>
      <c r="K49" s="122">
        <f>IF($C$4="Neattiecināmās izmaksas",IF('9a+c+n'!$Q49="N",'9a+c+n'!K49,0))</f>
        <v>0</v>
      </c>
      <c r="L49" s="84">
        <f>IF($C$4="Neattiecināmās izmaksas",IF('9a+c+n'!$Q49="N",'9a+c+n'!L49,0))</f>
        <v>0</v>
      </c>
      <c r="M49" s="121">
        <f>IF($C$4="Neattiecināmās izmaksas",IF('9a+c+n'!$Q49="N",'9a+c+n'!M49,0))</f>
        <v>0</v>
      </c>
      <c r="N49" s="121">
        <f>IF($C$4="Neattiecināmās izmaksas",IF('9a+c+n'!$Q49="N",'9a+c+n'!N49,0))</f>
        <v>0</v>
      </c>
      <c r="O49" s="121">
        <f>IF($C$4="Neattiecināmās izmaksas",IF('9a+c+n'!$Q49="N",'9a+c+n'!O49,0))</f>
        <v>0</v>
      </c>
      <c r="P49" s="122">
        <f>IF($C$4="Neattiecināmās izmaksas",IF('9a+c+n'!$Q49="N",'9a+c+n'!P49,0))</f>
        <v>0</v>
      </c>
    </row>
    <row r="50" spans="1:16" x14ac:dyDescent="0.2">
      <c r="A50" s="53">
        <f>IF(P50=0,0,IF(COUNTBLANK(P50)=1,0,COUNTA($P$14:P50)))</f>
        <v>0</v>
      </c>
      <c r="B50" s="24">
        <f>IF($C$4="Neattiecināmās izmaksas",IF('9a+c+n'!$Q50="N",'9a+c+n'!B50,0))</f>
        <v>0</v>
      </c>
      <c r="C50" s="24">
        <f>IF($C$4="Neattiecināmās izmaksas",IF('9a+c+n'!$Q50="N",'9a+c+n'!C50,0))</f>
        <v>0</v>
      </c>
      <c r="D50" s="24">
        <f>IF($C$4="Neattiecināmās izmaksas",IF('9a+c+n'!$Q50="N",'9a+c+n'!D50,0))</f>
        <v>0</v>
      </c>
      <c r="E50" s="47"/>
      <c r="F50" s="68"/>
      <c r="G50" s="121"/>
      <c r="H50" s="121">
        <f>IF($C$4="Neattiecināmās izmaksas",IF('9a+c+n'!$Q50="N",'9a+c+n'!H50,0))</f>
        <v>0</v>
      </c>
      <c r="I50" s="121"/>
      <c r="J50" s="121"/>
      <c r="K50" s="122">
        <f>IF($C$4="Neattiecināmās izmaksas",IF('9a+c+n'!$Q50="N",'9a+c+n'!K50,0))</f>
        <v>0</v>
      </c>
      <c r="L50" s="84">
        <f>IF($C$4="Neattiecināmās izmaksas",IF('9a+c+n'!$Q50="N",'9a+c+n'!L50,0))</f>
        <v>0</v>
      </c>
      <c r="M50" s="121">
        <f>IF($C$4="Neattiecināmās izmaksas",IF('9a+c+n'!$Q50="N",'9a+c+n'!M50,0))</f>
        <v>0</v>
      </c>
      <c r="N50" s="121">
        <f>IF($C$4="Neattiecināmās izmaksas",IF('9a+c+n'!$Q50="N",'9a+c+n'!N50,0))</f>
        <v>0</v>
      </c>
      <c r="O50" s="121">
        <f>IF($C$4="Neattiecināmās izmaksas",IF('9a+c+n'!$Q50="N",'9a+c+n'!O50,0))</f>
        <v>0</v>
      </c>
      <c r="P50" s="122">
        <f>IF($C$4="Neattiecināmās izmaksas",IF('9a+c+n'!$Q50="N",'9a+c+n'!P50,0))</f>
        <v>0</v>
      </c>
    </row>
    <row r="51" spans="1:16" x14ac:dyDescent="0.2">
      <c r="A51" s="53">
        <f>IF(P51=0,0,IF(COUNTBLANK(P51)=1,0,COUNTA($P$14:P51)))</f>
        <v>0</v>
      </c>
      <c r="B51" s="24">
        <f>IF($C$4="Neattiecināmās izmaksas",IF('9a+c+n'!$Q51="N",'9a+c+n'!B51,0))</f>
        <v>0</v>
      </c>
      <c r="C51" s="24">
        <f>IF($C$4="Neattiecināmās izmaksas",IF('9a+c+n'!$Q51="N",'9a+c+n'!C51,0))</f>
        <v>0</v>
      </c>
      <c r="D51" s="24">
        <f>IF($C$4="Neattiecināmās izmaksas",IF('9a+c+n'!$Q51="N",'9a+c+n'!D51,0))</f>
        <v>0</v>
      </c>
      <c r="E51" s="47"/>
      <c r="F51" s="68"/>
      <c r="G51" s="121"/>
      <c r="H51" s="121">
        <f>IF($C$4="Neattiecināmās izmaksas",IF('9a+c+n'!$Q51="N",'9a+c+n'!H51,0))</f>
        <v>0</v>
      </c>
      <c r="I51" s="121"/>
      <c r="J51" s="121"/>
      <c r="K51" s="122">
        <f>IF($C$4="Neattiecināmās izmaksas",IF('9a+c+n'!$Q51="N",'9a+c+n'!K51,0))</f>
        <v>0</v>
      </c>
      <c r="L51" s="84">
        <f>IF($C$4="Neattiecināmās izmaksas",IF('9a+c+n'!$Q51="N",'9a+c+n'!L51,0))</f>
        <v>0</v>
      </c>
      <c r="M51" s="121">
        <f>IF($C$4="Neattiecināmās izmaksas",IF('9a+c+n'!$Q51="N",'9a+c+n'!M51,0))</f>
        <v>0</v>
      </c>
      <c r="N51" s="121">
        <f>IF($C$4="Neattiecināmās izmaksas",IF('9a+c+n'!$Q51="N",'9a+c+n'!N51,0))</f>
        <v>0</v>
      </c>
      <c r="O51" s="121">
        <f>IF($C$4="Neattiecināmās izmaksas",IF('9a+c+n'!$Q51="N",'9a+c+n'!O51,0))</f>
        <v>0</v>
      </c>
      <c r="P51" s="122">
        <f>IF($C$4="Neattiecināmās izmaksas",IF('9a+c+n'!$Q51="N",'9a+c+n'!P51,0))</f>
        <v>0</v>
      </c>
    </row>
    <row r="52" spans="1:16" x14ac:dyDescent="0.2">
      <c r="A52" s="53">
        <f>IF(P52=0,0,IF(COUNTBLANK(P52)=1,0,COUNTA($P$14:P52)))</f>
        <v>0</v>
      </c>
      <c r="B52" s="24">
        <f>IF($C$4="Neattiecināmās izmaksas",IF('9a+c+n'!$Q52="N",'9a+c+n'!B52,0))</f>
        <v>0</v>
      </c>
      <c r="C52" s="24">
        <f>IF($C$4="Neattiecināmās izmaksas",IF('9a+c+n'!$Q52="N",'9a+c+n'!C52,0))</f>
        <v>0</v>
      </c>
      <c r="D52" s="24">
        <f>IF($C$4="Neattiecināmās izmaksas",IF('9a+c+n'!$Q52="N",'9a+c+n'!D52,0))</f>
        <v>0</v>
      </c>
      <c r="E52" s="47"/>
      <c r="F52" s="68"/>
      <c r="G52" s="121"/>
      <c r="H52" s="121">
        <f>IF($C$4="Neattiecināmās izmaksas",IF('9a+c+n'!$Q52="N",'9a+c+n'!H52,0))</f>
        <v>0</v>
      </c>
      <c r="I52" s="121"/>
      <c r="J52" s="121"/>
      <c r="K52" s="122">
        <f>IF($C$4="Neattiecināmās izmaksas",IF('9a+c+n'!$Q52="N",'9a+c+n'!K52,0))</f>
        <v>0</v>
      </c>
      <c r="L52" s="84">
        <f>IF($C$4="Neattiecināmās izmaksas",IF('9a+c+n'!$Q52="N",'9a+c+n'!L52,0))</f>
        <v>0</v>
      </c>
      <c r="M52" s="121">
        <f>IF($C$4="Neattiecināmās izmaksas",IF('9a+c+n'!$Q52="N",'9a+c+n'!M52,0))</f>
        <v>0</v>
      </c>
      <c r="N52" s="121">
        <f>IF($C$4="Neattiecināmās izmaksas",IF('9a+c+n'!$Q52="N",'9a+c+n'!N52,0))</f>
        <v>0</v>
      </c>
      <c r="O52" s="121">
        <f>IF($C$4="Neattiecināmās izmaksas",IF('9a+c+n'!$Q52="N",'9a+c+n'!O52,0))</f>
        <v>0</v>
      </c>
      <c r="P52" s="122">
        <f>IF($C$4="Neattiecināmās izmaksas",IF('9a+c+n'!$Q52="N",'9a+c+n'!P52,0))</f>
        <v>0</v>
      </c>
    </row>
    <row r="53" spans="1:16" x14ac:dyDescent="0.2">
      <c r="A53" s="53">
        <f>IF(P53=0,0,IF(COUNTBLANK(P53)=1,0,COUNTA($P$14:P53)))</f>
        <v>0</v>
      </c>
      <c r="B53" s="24">
        <f>IF($C$4="Neattiecināmās izmaksas",IF('9a+c+n'!$Q53="N",'9a+c+n'!B53,0))</f>
        <v>0</v>
      </c>
      <c r="C53" s="24">
        <f>IF($C$4="Neattiecināmās izmaksas",IF('9a+c+n'!$Q53="N",'9a+c+n'!C53,0))</f>
        <v>0</v>
      </c>
      <c r="D53" s="24">
        <f>IF($C$4="Neattiecināmās izmaksas",IF('9a+c+n'!$Q53="N",'9a+c+n'!D53,0))</f>
        <v>0</v>
      </c>
      <c r="E53" s="47"/>
      <c r="F53" s="68"/>
      <c r="G53" s="121"/>
      <c r="H53" s="121">
        <f>IF($C$4="Neattiecināmās izmaksas",IF('9a+c+n'!$Q53="N",'9a+c+n'!H53,0))</f>
        <v>0</v>
      </c>
      <c r="I53" s="121"/>
      <c r="J53" s="121"/>
      <c r="K53" s="122">
        <f>IF($C$4="Neattiecināmās izmaksas",IF('9a+c+n'!$Q53="N",'9a+c+n'!K53,0))</f>
        <v>0</v>
      </c>
      <c r="L53" s="84">
        <f>IF($C$4="Neattiecināmās izmaksas",IF('9a+c+n'!$Q53="N",'9a+c+n'!L53,0))</f>
        <v>0</v>
      </c>
      <c r="M53" s="121">
        <f>IF($C$4="Neattiecināmās izmaksas",IF('9a+c+n'!$Q53="N",'9a+c+n'!M53,0))</f>
        <v>0</v>
      </c>
      <c r="N53" s="121">
        <f>IF($C$4="Neattiecināmās izmaksas",IF('9a+c+n'!$Q53="N",'9a+c+n'!N53,0))</f>
        <v>0</v>
      </c>
      <c r="O53" s="121">
        <f>IF($C$4="Neattiecināmās izmaksas",IF('9a+c+n'!$Q53="N",'9a+c+n'!O53,0))</f>
        <v>0</v>
      </c>
      <c r="P53" s="122">
        <f>IF($C$4="Neattiecināmās izmaksas",IF('9a+c+n'!$Q53="N",'9a+c+n'!P53,0))</f>
        <v>0</v>
      </c>
    </row>
    <row r="54" spans="1:16" x14ac:dyDescent="0.2">
      <c r="A54" s="53">
        <f>IF(P54=0,0,IF(COUNTBLANK(P54)=1,0,COUNTA($P$14:P54)))</f>
        <v>0</v>
      </c>
      <c r="B54" s="24">
        <f>IF($C$4="Neattiecināmās izmaksas",IF('9a+c+n'!$Q54="N",'9a+c+n'!B54,0))</f>
        <v>0</v>
      </c>
      <c r="C54" s="24">
        <f>IF($C$4="Neattiecināmās izmaksas",IF('9a+c+n'!$Q54="N",'9a+c+n'!C54,0))</f>
        <v>0</v>
      </c>
      <c r="D54" s="24">
        <f>IF($C$4="Neattiecināmās izmaksas",IF('9a+c+n'!$Q54="N",'9a+c+n'!D54,0))</f>
        <v>0</v>
      </c>
      <c r="E54" s="47"/>
      <c r="F54" s="68"/>
      <c r="G54" s="121"/>
      <c r="H54" s="121">
        <f>IF($C$4="Neattiecināmās izmaksas",IF('9a+c+n'!$Q54="N",'9a+c+n'!H54,0))</f>
        <v>0</v>
      </c>
      <c r="I54" s="121"/>
      <c r="J54" s="121"/>
      <c r="K54" s="122">
        <f>IF($C$4="Neattiecināmās izmaksas",IF('9a+c+n'!$Q54="N",'9a+c+n'!K54,0))</f>
        <v>0</v>
      </c>
      <c r="L54" s="84">
        <f>IF($C$4="Neattiecināmās izmaksas",IF('9a+c+n'!$Q54="N",'9a+c+n'!L54,0))</f>
        <v>0</v>
      </c>
      <c r="M54" s="121">
        <f>IF($C$4="Neattiecināmās izmaksas",IF('9a+c+n'!$Q54="N",'9a+c+n'!M54,0))</f>
        <v>0</v>
      </c>
      <c r="N54" s="121">
        <f>IF($C$4="Neattiecināmās izmaksas",IF('9a+c+n'!$Q54="N",'9a+c+n'!N54,0))</f>
        <v>0</v>
      </c>
      <c r="O54" s="121">
        <f>IF($C$4="Neattiecināmās izmaksas",IF('9a+c+n'!$Q54="N",'9a+c+n'!O54,0))</f>
        <v>0</v>
      </c>
      <c r="P54" s="122">
        <f>IF($C$4="Neattiecināmās izmaksas",IF('9a+c+n'!$Q54="N",'9a+c+n'!P54,0))</f>
        <v>0</v>
      </c>
    </row>
    <row r="55" spans="1:16" x14ac:dyDescent="0.2">
      <c r="A55" s="53">
        <f>IF(P55=0,0,IF(COUNTBLANK(P55)=1,0,COUNTA($P$14:P55)))</f>
        <v>0</v>
      </c>
      <c r="B55" s="24">
        <f>IF($C$4="Neattiecināmās izmaksas",IF('9a+c+n'!$Q55="N",'9a+c+n'!B55,0))</f>
        <v>0</v>
      </c>
      <c r="C55" s="24">
        <f>IF($C$4="Neattiecināmās izmaksas",IF('9a+c+n'!$Q55="N",'9a+c+n'!C55,0))</f>
        <v>0</v>
      </c>
      <c r="D55" s="24">
        <f>IF($C$4="Neattiecināmās izmaksas",IF('9a+c+n'!$Q55="N",'9a+c+n'!D55,0))</f>
        <v>0</v>
      </c>
      <c r="E55" s="47"/>
      <c r="F55" s="68"/>
      <c r="G55" s="121"/>
      <c r="H55" s="121">
        <f>IF($C$4="Neattiecināmās izmaksas",IF('9a+c+n'!$Q55="N",'9a+c+n'!H55,0))</f>
        <v>0</v>
      </c>
      <c r="I55" s="121"/>
      <c r="J55" s="121"/>
      <c r="K55" s="122">
        <f>IF($C$4="Neattiecināmās izmaksas",IF('9a+c+n'!$Q55="N",'9a+c+n'!K55,0))</f>
        <v>0</v>
      </c>
      <c r="L55" s="84">
        <f>IF($C$4="Neattiecināmās izmaksas",IF('9a+c+n'!$Q55="N",'9a+c+n'!L55,0))</f>
        <v>0</v>
      </c>
      <c r="M55" s="121">
        <f>IF($C$4="Neattiecināmās izmaksas",IF('9a+c+n'!$Q55="N",'9a+c+n'!M55,0))</f>
        <v>0</v>
      </c>
      <c r="N55" s="121">
        <f>IF($C$4="Neattiecināmās izmaksas",IF('9a+c+n'!$Q55="N",'9a+c+n'!N55,0))</f>
        <v>0</v>
      </c>
      <c r="O55" s="121">
        <f>IF($C$4="Neattiecināmās izmaksas",IF('9a+c+n'!$Q55="N",'9a+c+n'!O55,0))</f>
        <v>0</v>
      </c>
      <c r="P55" s="122">
        <f>IF($C$4="Neattiecināmās izmaksas",IF('9a+c+n'!$Q55="N",'9a+c+n'!P55,0))</f>
        <v>0</v>
      </c>
    </row>
    <row r="56" spans="1:16" x14ac:dyDescent="0.2">
      <c r="A56" s="53">
        <f>IF(P56=0,0,IF(COUNTBLANK(P56)=1,0,COUNTA($P$14:P56)))</f>
        <v>0</v>
      </c>
      <c r="B56" s="24">
        <f>IF($C$4="Neattiecināmās izmaksas",IF('9a+c+n'!$Q56="N",'9a+c+n'!B56,0))</f>
        <v>0</v>
      </c>
      <c r="C56" s="24">
        <f>IF($C$4="Neattiecināmās izmaksas",IF('9a+c+n'!$Q56="N",'9a+c+n'!C56,0))</f>
        <v>0</v>
      </c>
      <c r="D56" s="24">
        <f>IF($C$4="Neattiecināmās izmaksas",IF('9a+c+n'!$Q56="N",'9a+c+n'!D56,0))</f>
        <v>0</v>
      </c>
      <c r="E56" s="47"/>
      <c r="F56" s="68"/>
      <c r="G56" s="121"/>
      <c r="H56" s="121">
        <f>IF($C$4="Neattiecināmās izmaksas",IF('9a+c+n'!$Q56="N",'9a+c+n'!H56,0))</f>
        <v>0</v>
      </c>
      <c r="I56" s="121"/>
      <c r="J56" s="121"/>
      <c r="K56" s="122">
        <f>IF($C$4="Neattiecināmās izmaksas",IF('9a+c+n'!$Q56="N",'9a+c+n'!K56,0))</f>
        <v>0</v>
      </c>
      <c r="L56" s="84">
        <f>IF($C$4="Neattiecināmās izmaksas",IF('9a+c+n'!$Q56="N",'9a+c+n'!L56,0))</f>
        <v>0</v>
      </c>
      <c r="M56" s="121">
        <f>IF($C$4="Neattiecināmās izmaksas",IF('9a+c+n'!$Q56="N",'9a+c+n'!M56,0))</f>
        <v>0</v>
      </c>
      <c r="N56" s="121">
        <f>IF($C$4="Neattiecināmās izmaksas",IF('9a+c+n'!$Q56="N",'9a+c+n'!N56,0))</f>
        <v>0</v>
      </c>
      <c r="O56" s="121">
        <f>IF($C$4="Neattiecināmās izmaksas",IF('9a+c+n'!$Q56="N",'9a+c+n'!O56,0))</f>
        <v>0</v>
      </c>
      <c r="P56" s="122">
        <f>IF($C$4="Neattiecināmās izmaksas",IF('9a+c+n'!$Q56="N",'9a+c+n'!P56,0))</f>
        <v>0</v>
      </c>
    </row>
    <row r="57" spans="1:16" x14ac:dyDescent="0.2">
      <c r="A57" s="53">
        <f>IF(P57=0,0,IF(COUNTBLANK(P57)=1,0,COUNTA($P$14:P57)))</f>
        <v>0</v>
      </c>
      <c r="B57" s="24">
        <f>IF($C$4="Neattiecināmās izmaksas",IF('9a+c+n'!$Q57="N",'9a+c+n'!B57,0))</f>
        <v>0</v>
      </c>
      <c r="C57" s="24">
        <f>IF($C$4="Neattiecināmās izmaksas",IF('9a+c+n'!$Q57="N",'9a+c+n'!C57,0))</f>
        <v>0</v>
      </c>
      <c r="D57" s="24">
        <f>IF($C$4="Neattiecināmās izmaksas",IF('9a+c+n'!$Q57="N",'9a+c+n'!D57,0))</f>
        <v>0</v>
      </c>
      <c r="E57" s="47"/>
      <c r="F57" s="68"/>
      <c r="G57" s="121"/>
      <c r="H57" s="121">
        <f>IF($C$4="Neattiecināmās izmaksas",IF('9a+c+n'!$Q57="N",'9a+c+n'!H57,0))</f>
        <v>0</v>
      </c>
      <c r="I57" s="121"/>
      <c r="J57" s="121"/>
      <c r="K57" s="122">
        <f>IF($C$4="Neattiecināmās izmaksas",IF('9a+c+n'!$Q57="N",'9a+c+n'!K57,0))</f>
        <v>0</v>
      </c>
      <c r="L57" s="84">
        <f>IF($C$4="Neattiecināmās izmaksas",IF('9a+c+n'!$Q57="N",'9a+c+n'!L57,0))</f>
        <v>0</v>
      </c>
      <c r="M57" s="121">
        <f>IF($C$4="Neattiecināmās izmaksas",IF('9a+c+n'!$Q57="N",'9a+c+n'!M57,0))</f>
        <v>0</v>
      </c>
      <c r="N57" s="121">
        <f>IF($C$4="Neattiecināmās izmaksas",IF('9a+c+n'!$Q57="N",'9a+c+n'!N57,0))</f>
        <v>0</v>
      </c>
      <c r="O57" s="121">
        <f>IF($C$4="Neattiecināmās izmaksas",IF('9a+c+n'!$Q57="N",'9a+c+n'!O57,0))</f>
        <v>0</v>
      </c>
      <c r="P57" s="122">
        <f>IF($C$4="Neattiecināmās izmaksas",IF('9a+c+n'!$Q57="N",'9a+c+n'!P57,0))</f>
        <v>0</v>
      </c>
    </row>
    <row r="58" spans="1:16" x14ac:dyDescent="0.2">
      <c r="A58" s="53">
        <f>IF(P58=0,0,IF(COUNTBLANK(P58)=1,0,COUNTA($P$14:P58)))</f>
        <v>0</v>
      </c>
      <c r="B58" s="24">
        <f>IF($C$4="Neattiecināmās izmaksas",IF('9a+c+n'!$Q58="N",'9a+c+n'!B58,0))</f>
        <v>0</v>
      </c>
      <c r="C58" s="24">
        <f>IF($C$4="Neattiecināmās izmaksas",IF('9a+c+n'!$Q58="N",'9a+c+n'!C58,0))</f>
        <v>0</v>
      </c>
      <c r="D58" s="24">
        <f>IF($C$4="Neattiecināmās izmaksas",IF('9a+c+n'!$Q58="N",'9a+c+n'!D58,0))</f>
        <v>0</v>
      </c>
      <c r="E58" s="47"/>
      <c r="F58" s="68"/>
      <c r="G58" s="121"/>
      <c r="H58" s="121">
        <f>IF($C$4="Neattiecināmās izmaksas",IF('9a+c+n'!$Q58="N",'9a+c+n'!H58,0))</f>
        <v>0</v>
      </c>
      <c r="I58" s="121"/>
      <c r="J58" s="121"/>
      <c r="K58" s="122">
        <f>IF($C$4="Neattiecināmās izmaksas",IF('9a+c+n'!$Q58="N",'9a+c+n'!K58,0))</f>
        <v>0</v>
      </c>
      <c r="L58" s="84">
        <f>IF($C$4="Neattiecināmās izmaksas",IF('9a+c+n'!$Q58="N",'9a+c+n'!L58,0))</f>
        <v>0</v>
      </c>
      <c r="M58" s="121">
        <f>IF($C$4="Neattiecināmās izmaksas",IF('9a+c+n'!$Q58="N",'9a+c+n'!M58,0))</f>
        <v>0</v>
      </c>
      <c r="N58" s="121">
        <f>IF($C$4="Neattiecināmās izmaksas",IF('9a+c+n'!$Q58="N",'9a+c+n'!N58,0))</f>
        <v>0</v>
      </c>
      <c r="O58" s="121">
        <f>IF($C$4="Neattiecināmās izmaksas",IF('9a+c+n'!$Q58="N",'9a+c+n'!O58,0))</f>
        <v>0</v>
      </c>
      <c r="P58" s="122">
        <f>IF($C$4="Neattiecināmās izmaksas",IF('9a+c+n'!$Q58="N",'9a+c+n'!P58,0))</f>
        <v>0</v>
      </c>
    </row>
    <row r="59" spans="1:16" x14ac:dyDescent="0.2">
      <c r="A59" s="53">
        <f>IF(P59=0,0,IF(COUNTBLANK(P59)=1,0,COUNTA($P$14:P59)))</f>
        <v>0</v>
      </c>
      <c r="B59" s="24">
        <f>IF($C$4="Neattiecināmās izmaksas",IF('9a+c+n'!$Q59="N",'9a+c+n'!B59,0))</f>
        <v>0</v>
      </c>
      <c r="C59" s="24">
        <f>IF($C$4="Neattiecināmās izmaksas",IF('9a+c+n'!$Q59="N",'9a+c+n'!C59,0))</f>
        <v>0</v>
      </c>
      <c r="D59" s="24">
        <f>IF($C$4="Neattiecināmās izmaksas",IF('9a+c+n'!$Q59="N",'9a+c+n'!D59,0))</f>
        <v>0</v>
      </c>
      <c r="E59" s="47"/>
      <c r="F59" s="68"/>
      <c r="G59" s="121"/>
      <c r="H59" s="121">
        <f>IF($C$4="Neattiecināmās izmaksas",IF('9a+c+n'!$Q59="N",'9a+c+n'!H59,0))</f>
        <v>0</v>
      </c>
      <c r="I59" s="121"/>
      <c r="J59" s="121"/>
      <c r="K59" s="122">
        <f>IF($C$4="Neattiecināmās izmaksas",IF('9a+c+n'!$Q59="N",'9a+c+n'!K59,0))</f>
        <v>0</v>
      </c>
      <c r="L59" s="84">
        <f>IF($C$4="Neattiecināmās izmaksas",IF('9a+c+n'!$Q59="N",'9a+c+n'!L59,0))</f>
        <v>0</v>
      </c>
      <c r="M59" s="121">
        <f>IF($C$4="Neattiecināmās izmaksas",IF('9a+c+n'!$Q59="N",'9a+c+n'!M59,0))</f>
        <v>0</v>
      </c>
      <c r="N59" s="121">
        <f>IF($C$4="Neattiecināmās izmaksas",IF('9a+c+n'!$Q59="N",'9a+c+n'!N59,0))</f>
        <v>0</v>
      </c>
      <c r="O59" s="121">
        <f>IF($C$4="Neattiecināmās izmaksas",IF('9a+c+n'!$Q59="N",'9a+c+n'!O59,0))</f>
        <v>0</v>
      </c>
      <c r="P59" s="122">
        <f>IF($C$4="Neattiecināmās izmaksas",IF('9a+c+n'!$Q59="N",'9a+c+n'!P59,0))</f>
        <v>0</v>
      </c>
    </row>
    <row r="60" spans="1:16" x14ac:dyDescent="0.2">
      <c r="A60" s="53">
        <f>IF(P60=0,0,IF(COUNTBLANK(P60)=1,0,COUNTA($P$14:P60)))</f>
        <v>0</v>
      </c>
      <c r="B60" s="24">
        <f>IF($C$4="Neattiecināmās izmaksas",IF('9a+c+n'!$Q60="N",'9a+c+n'!B60,0))</f>
        <v>0</v>
      </c>
      <c r="C60" s="24">
        <f>IF($C$4="Neattiecināmās izmaksas",IF('9a+c+n'!$Q60="N",'9a+c+n'!C60,0))</f>
        <v>0</v>
      </c>
      <c r="D60" s="24">
        <f>IF($C$4="Neattiecināmās izmaksas",IF('9a+c+n'!$Q60="N",'9a+c+n'!D60,0))</f>
        <v>0</v>
      </c>
      <c r="E60" s="47"/>
      <c r="F60" s="68"/>
      <c r="G60" s="121"/>
      <c r="H60" s="121">
        <f>IF($C$4="Neattiecināmās izmaksas",IF('9a+c+n'!$Q60="N",'9a+c+n'!H60,0))</f>
        <v>0</v>
      </c>
      <c r="I60" s="121"/>
      <c r="J60" s="121"/>
      <c r="K60" s="122">
        <f>IF($C$4="Neattiecināmās izmaksas",IF('9a+c+n'!$Q60="N",'9a+c+n'!K60,0))</f>
        <v>0</v>
      </c>
      <c r="L60" s="84">
        <f>IF($C$4="Neattiecināmās izmaksas",IF('9a+c+n'!$Q60="N",'9a+c+n'!L60,0))</f>
        <v>0</v>
      </c>
      <c r="M60" s="121">
        <f>IF($C$4="Neattiecināmās izmaksas",IF('9a+c+n'!$Q60="N",'9a+c+n'!M60,0))</f>
        <v>0</v>
      </c>
      <c r="N60" s="121">
        <f>IF($C$4="Neattiecināmās izmaksas",IF('9a+c+n'!$Q60="N",'9a+c+n'!N60,0))</f>
        <v>0</v>
      </c>
      <c r="O60" s="121">
        <f>IF($C$4="Neattiecināmās izmaksas",IF('9a+c+n'!$Q60="N",'9a+c+n'!O60,0))</f>
        <v>0</v>
      </c>
      <c r="P60" s="122">
        <f>IF($C$4="Neattiecināmās izmaksas",IF('9a+c+n'!$Q60="N",'9a+c+n'!P60,0))</f>
        <v>0</v>
      </c>
    </row>
    <row r="61" spans="1:16" x14ac:dyDescent="0.2">
      <c r="A61" s="53">
        <f>IF(P61=0,0,IF(COUNTBLANK(P61)=1,0,COUNTA($P$14:P61)))</f>
        <v>0</v>
      </c>
      <c r="B61" s="24">
        <f>IF($C$4="Neattiecināmās izmaksas",IF('9a+c+n'!$Q61="N",'9a+c+n'!B61,0))</f>
        <v>0</v>
      </c>
      <c r="C61" s="24">
        <f>IF($C$4="Neattiecināmās izmaksas",IF('9a+c+n'!$Q61="N",'9a+c+n'!C61,0))</f>
        <v>0</v>
      </c>
      <c r="D61" s="24">
        <f>IF($C$4="Neattiecināmās izmaksas",IF('9a+c+n'!$Q61="N",'9a+c+n'!D61,0))</f>
        <v>0</v>
      </c>
      <c r="E61" s="47"/>
      <c r="F61" s="68"/>
      <c r="G61" s="121"/>
      <c r="H61" s="121">
        <f>IF($C$4="Neattiecināmās izmaksas",IF('9a+c+n'!$Q61="N",'9a+c+n'!H61,0))</f>
        <v>0</v>
      </c>
      <c r="I61" s="121"/>
      <c r="J61" s="121"/>
      <c r="K61" s="122">
        <f>IF($C$4="Neattiecināmās izmaksas",IF('9a+c+n'!$Q61="N",'9a+c+n'!K61,0))</f>
        <v>0</v>
      </c>
      <c r="L61" s="84">
        <f>IF($C$4="Neattiecināmās izmaksas",IF('9a+c+n'!$Q61="N",'9a+c+n'!L61,0))</f>
        <v>0</v>
      </c>
      <c r="M61" s="121">
        <f>IF($C$4="Neattiecināmās izmaksas",IF('9a+c+n'!$Q61="N",'9a+c+n'!M61,0))</f>
        <v>0</v>
      </c>
      <c r="N61" s="121">
        <f>IF($C$4="Neattiecināmās izmaksas",IF('9a+c+n'!$Q61="N",'9a+c+n'!N61,0))</f>
        <v>0</v>
      </c>
      <c r="O61" s="121">
        <f>IF($C$4="Neattiecināmās izmaksas",IF('9a+c+n'!$Q61="N",'9a+c+n'!O61,0))</f>
        <v>0</v>
      </c>
      <c r="P61" s="122">
        <f>IF($C$4="Neattiecināmās izmaksas",IF('9a+c+n'!$Q61="N",'9a+c+n'!P61,0))</f>
        <v>0</v>
      </c>
    </row>
    <row r="62" spans="1:16" x14ac:dyDescent="0.2">
      <c r="A62" s="53">
        <f>IF(P62=0,0,IF(COUNTBLANK(P62)=1,0,COUNTA($P$14:P62)))</f>
        <v>0</v>
      </c>
      <c r="B62" s="24">
        <f>IF($C$4="Neattiecināmās izmaksas",IF('9a+c+n'!$Q62="N",'9a+c+n'!B62,0))</f>
        <v>0</v>
      </c>
      <c r="C62" s="24">
        <f>IF($C$4="Neattiecināmās izmaksas",IF('9a+c+n'!$Q62="N",'9a+c+n'!C62,0))</f>
        <v>0</v>
      </c>
      <c r="D62" s="24">
        <f>IF($C$4="Neattiecināmās izmaksas",IF('9a+c+n'!$Q62="N",'9a+c+n'!D62,0))</f>
        <v>0</v>
      </c>
      <c r="E62" s="47"/>
      <c r="F62" s="68"/>
      <c r="G62" s="121"/>
      <c r="H62" s="121">
        <f>IF($C$4="Neattiecināmās izmaksas",IF('9a+c+n'!$Q62="N",'9a+c+n'!H62,0))</f>
        <v>0</v>
      </c>
      <c r="I62" s="121"/>
      <c r="J62" s="121"/>
      <c r="K62" s="122">
        <f>IF($C$4="Neattiecināmās izmaksas",IF('9a+c+n'!$Q62="N",'9a+c+n'!K62,0))</f>
        <v>0</v>
      </c>
      <c r="L62" s="84">
        <f>IF($C$4="Neattiecināmās izmaksas",IF('9a+c+n'!$Q62="N",'9a+c+n'!L62,0))</f>
        <v>0</v>
      </c>
      <c r="M62" s="121">
        <f>IF($C$4="Neattiecināmās izmaksas",IF('9a+c+n'!$Q62="N",'9a+c+n'!M62,0))</f>
        <v>0</v>
      </c>
      <c r="N62" s="121">
        <f>IF($C$4="Neattiecināmās izmaksas",IF('9a+c+n'!$Q62="N",'9a+c+n'!N62,0))</f>
        <v>0</v>
      </c>
      <c r="O62" s="121">
        <f>IF($C$4="Neattiecināmās izmaksas",IF('9a+c+n'!$Q62="N",'9a+c+n'!O62,0))</f>
        <v>0</v>
      </c>
      <c r="P62" s="122">
        <f>IF($C$4="Neattiecināmās izmaksas",IF('9a+c+n'!$Q62="N",'9a+c+n'!P62,0))</f>
        <v>0</v>
      </c>
    </row>
    <row r="63" spans="1:16" ht="10.8" thickBot="1" x14ac:dyDescent="0.25">
      <c r="A63" s="53">
        <f>IF(P63=0,0,IF(COUNTBLANK(P63)=1,0,COUNTA($P$14:P63)))</f>
        <v>0</v>
      </c>
      <c r="B63" s="24">
        <f>IF($C$4="Neattiecināmās izmaksas",IF('9a+c+n'!$Q63="N",'9a+c+n'!B63,0))</f>
        <v>0</v>
      </c>
      <c r="C63" s="24">
        <f>IF($C$4="Neattiecināmās izmaksas",IF('9a+c+n'!$Q63="N",'9a+c+n'!C63,0))</f>
        <v>0</v>
      </c>
      <c r="D63" s="24">
        <f>IF($C$4="Neattiecināmās izmaksas",IF('9a+c+n'!$Q63="N",'9a+c+n'!D63,0))</f>
        <v>0</v>
      </c>
      <c r="E63" s="47"/>
      <c r="F63" s="68"/>
      <c r="G63" s="121"/>
      <c r="H63" s="121">
        <f>IF($C$4="Neattiecināmās izmaksas",IF('9a+c+n'!$Q63="N",'9a+c+n'!H63,0))</f>
        <v>0</v>
      </c>
      <c r="I63" s="121"/>
      <c r="J63" s="121"/>
      <c r="K63" s="122">
        <f>IF($C$4="Neattiecināmās izmaksas",IF('9a+c+n'!$Q63="N",'9a+c+n'!K63,0))</f>
        <v>0</v>
      </c>
      <c r="L63" s="84">
        <f>IF($C$4="Neattiecināmās izmaksas",IF('9a+c+n'!$Q63="N",'9a+c+n'!L63,0))</f>
        <v>0</v>
      </c>
      <c r="M63" s="121">
        <f>IF($C$4="Neattiecināmās izmaksas",IF('9a+c+n'!$Q63="N",'9a+c+n'!M63,0))</f>
        <v>0</v>
      </c>
      <c r="N63" s="121">
        <f>IF($C$4="Neattiecināmās izmaksas",IF('9a+c+n'!$Q63="N",'9a+c+n'!N63,0))</f>
        <v>0</v>
      </c>
      <c r="O63" s="121">
        <f>IF($C$4="Neattiecināmās izmaksas",IF('9a+c+n'!$Q63="N",'9a+c+n'!O63,0))</f>
        <v>0</v>
      </c>
      <c r="P63" s="122">
        <f>IF($C$4="Neattiecināmās izmaksas",IF('9a+c+n'!$Q63="N",'9a+c+n'!P63,0))</f>
        <v>0</v>
      </c>
    </row>
    <row r="64" spans="1:16" ht="12" customHeight="1" thickBot="1" x14ac:dyDescent="0.25">
      <c r="A64" s="320" t="s">
        <v>62</v>
      </c>
      <c r="B64" s="321"/>
      <c r="C64" s="321"/>
      <c r="D64" s="321"/>
      <c r="E64" s="321"/>
      <c r="F64" s="321"/>
      <c r="G64" s="321"/>
      <c r="H64" s="321"/>
      <c r="I64" s="321"/>
      <c r="J64" s="321"/>
      <c r="K64" s="322"/>
      <c r="L64" s="135">
        <f>SUM(L14:L63)</f>
        <v>0</v>
      </c>
      <c r="M64" s="136">
        <f>SUM(M14:M63)</f>
        <v>0</v>
      </c>
      <c r="N64" s="136">
        <f>SUM(N14:N63)</f>
        <v>0</v>
      </c>
      <c r="O64" s="136">
        <f>SUM(O14:O63)</f>
        <v>0</v>
      </c>
      <c r="P64" s="137">
        <f>SUM(P14:P63)</f>
        <v>0</v>
      </c>
    </row>
    <row r="65" spans="1:16" x14ac:dyDescent="0.2">
      <c r="A65" s="16"/>
      <c r="B65" s="16"/>
      <c r="C65" s="16"/>
      <c r="D65" s="16"/>
      <c r="E65" s="16"/>
      <c r="F65" s="16"/>
      <c r="G65" s="16"/>
      <c r="H65" s="16"/>
      <c r="I65" s="16"/>
      <c r="J65" s="16"/>
      <c r="K65" s="16"/>
      <c r="L65" s="16"/>
      <c r="M65" s="16"/>
      <c r="N65" s="16"/>
      <c r="O65" s="16"/>
      <c r="P65" s="16"/>
    </row>
    <row r="66" spans="1:16" x14ac:dyDescent="0.2">
      <c r="A66" s="16"/>
      <c r="B66" s="16"/>
      <c r="C66" s="16"/>
      <c r="D66" s="16"/>
      <c r="E66" s="16"/>
      <c r="F66" s="16"/>
      <c r="G66" s="16"/>
      <c r="H66" s="16"/>
      <c r="I66" s="16"/>
      <c r="J66" s="16"/>
      <c r="K66" s="16"/>
      <c r="L66" s="16"/>
      <c r="M66" s="16"/>
      <c r="N66" s="16"/>
      <c r="O66" s="16"/>
      <c r="P66" s="16"/>
    </row>
    <row r="67" spans="1:16" x14ac:dyDescent="0.2">
      <c r="A67" s="1" t="s">
        <v>14</v>
      </c>
      <c r="B67" s="16"/>
      <c r="C67" s="323" t="str">
        <f>'Kops n'!C35:H35</f>
        <v>Gundega Ābelīte 03.06.2024</v>
      </c>
      <c r="D67" s="323"/>
      <c r="E67" s="323"/>
      <c r="F67" s="323"/>
      <c r="G67" s="323"/>
      <c r="H67" s="323"/>
      <c r="I67" s="16"/>
      <c r="J67" s="16"/>
      <c r="K67" s="16"/>
      <c r="L67" s="16"/>
      <c r="M67" s="16"/>
      <c r="N67" s="16"/>
      <c r="O67" s="16"/>
      <c r="P67" s="16"/>
    </row>
    <row r="68" spans="1:16" x14ac:dyDescent="0.2">
      <c r="A68" s="16"/>
      <c r="B68" s="16"/>
      <c r="C68" s="249" t="s">
        <v>15</v>
      </c>
      <c r="D68" s="249"/>
      <c r="E68" s="249"/>
      <c r="F68" s="249"/>
      <c r="G68" s="249"/>
      <c r="H68" s="249"/>
      <c r="I68" s="16"/>
      <c r="J68" s="16"/>
      <c r="K68" s="16"/>
      <c r="L68" s="16"/>
      <c r="M68" s="16"/>
      <c r="N68" s="16"/>
      <c r="O68" s="16"/>
      <c r="P68" s="16"/>
    </row>
    <row r="69" spans="1:16" x14ac:dyDescent="0.2">
      <c r="A69" s="16"/>
      <c r="B69" s="16"/>
      <c r="C69" s="16"/>
      <c r="D69" s="16"/>
      <c r="E69" s="16"/>
      <c r="F69" s="16"/>
      <c r="G69" s="16"/>
      <c r="H69" s="16"/>
      <c r="I69" s="16"/>
      <c r="J69" s="16"/>
      <c r="K69" s="16"/>
      <c r="L69" s="16"/>
      <c r="M69" s="16"/>
      <c r="N69" s="16"/>
      <c r="O69" s="16"/>
      <c r="P69" s="16"/>
    </row>
    <row r="70" spans="1:16" x14ac:dyDescent="0.2">
      <c r="A70" s="268" t="str">
        <f>'Kops n'!A38:D38</f>
        <v>Tāme sastādīta 2024. gada 3. jūnijā</v>
      </c>
      <c r="B70" s="269"/>
      <c r="C70" s="269"/>
      <c r="D70" s="269"/>
      <c r="E70" s="16"/>
      <c r="F70" s="16"/>
      <c r="G70" s="16"/>
      <c r="H70" s="16"/>
      <c r="I70" s="16"/>
      <c r="J70" s="16"/>
      <c r="K70" s="16"/>
      <c r="L70" s="16"/>
      <c r="M70" s="16"/>
      <c r="N70" s="16"/>
      <c r="O70" s="16"/>
      <c r="P70" s="16"/>
    </row>
    <row r="71" spans="1:16" x14ac:dyDescent="0.2">
      <c r="A71" s="16"/>
      <c r="B71" s="16"/>
      <c r="C71" s="16"/>
      <c r="D71" s="16"/>
      <c r="E71" s="16"/>
      <c r="F71" s="16"/>
      <c r="G71" s="16"/>
      <c r="H71" s="16"/>
      <c r="I71" s="16"/>
      <c r="J71" s="16"/>
      <c r="K71" s="16"/>
      <c r="L71" s="16"/>
      <c r="M71" s="16"/>
      <c r="N71" s="16"/>
      <c r="O71" s="16"/>
      <c r="P71" s="16"/>
    </row>
    <row r="72" spans="1:16" x14ac:dyDescent="0.2">
      <c r="A72" s="1" t="s">
        <v>41</v>
      </c>
      <c r="B72" s="16"/>
      <c r="C72" s="323" t="str">
        <f>'Kops n'!C40:H40</f>
        <v>Gundega Ābelīte 03.06.2024</v>
      </c>
      <c r="D72" s="323"/>
      <c r="E72" s="323"/>
      <c r="F72" s="323"/>
      <c r="G72" s="323"/>
      <c r="H72" s="323"/>
      <c r="I72" s="16"/>
      <c r="J72" s="16"/>
      <c r="K72" s="16"/>
      <c r="L72" s="16"/>
      <c r="M72" s="16"/>
      <c r="N72" s="16"/>
      <c r="O72" s="16"/>
      <c r="P72" s="16"/>
    </row>
    <row r="73" spans="1:16" x14ac:dyDescent="0.2">
      <c r="A73" s="16"/>
      <c r="B73" s="16"/>
      <c r="C73" s="249" t="s">
        <v>15</v>
      </c>
      <c r="D73" s="249"/>
      <c r="E73" s="249"/>
      <c r="F73" s="249"/>
      <c r="G73" s="249"/>
      <c r="H73" s="249"/>
      <c r="I73" s="16"/>
      <c r="J73" s="16"/>
      <c r="K73" s="16"/>
      <c r="L73" s="16"/>
      <c r="M73" s="16"/>
      <c r="N73" s="16"/>
      <c r="O73" s="16"/>
      <c r="P73" s="16"/>
    </row>
    <row r="74" spans="1:16" x14ac:dyDescent="0.2">
      <c r="A74" s="16"/>
      <c r="B74" s="16"/>
      <c r="C74" s="16"/>
      <c r="D74" s="16"/>
      <c r="E74" s="16"/>
      <c r="F74" s="16"/>
      <c r="G74" s="16"/>
      <c r="H74" s="16"/>
      <c r="I74" s="16"/>
      <c r="J74" s="16"/>
      <c r="K74" s="16"/>
      <c r="L74" s="16"/>
      <c r="M74" s="16"/>
      <c r="N74" s="16"/>
      <c r="O74" s="16"/>
      <c r="P74" s="16"/>
    </row>
    <row r="75" spans="1:16" x14ac:dyDescent="0.2">
      <c r="A75" s="80" t="s">
        <v>16</v>
      </c>
      <c r="B75" s="43"/>
      <c r="C75" s="87" t="str">
        <f>'Kops n'!C43</f>
        <v>1-00180</v>
      </c>
      <c r="D75" s="43"/>
      <c r="E75" s="16"/>
      <c r="F75" s="16"/>
      <c r="G75" s="16"/>
      <c r="H75" s="16"/>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sheetData>
  <mergeCells count="23">
    <mergeCell ref="C2:I2"/>
    <mergeCell ref="C3:I3"/>
    <mergeCell ref="C4:I4"/>
    <mergeCell ref="D5:L5"/>
    <mergeCell ref="D6:L6"/>
    <mergeCell ref="D8:L8"/>
    <mergeCell ref="A9:F9"/>
    <mergeCell ref="J9:M9"/>
    <mergeCell ref="N9:O9"/>
    <mergeCell ref="D7:L7"/>
    <mergeCell ref="C73:H73"/>
    <mergeCell ref="L12:P12"/>
    <mergeCell ref="A64:K64"/>
    <mergeCell ref="C67:H67"/>
    <mergeCell ref="C68:H68"/>
    <mergeCell ref="A70:D70"/>
    <mergeCell ref="C72:H72"/>
    <mergeCell ref="A12:A13"/>
    <mergeCell ref="B12:B13"/>
    <mergeCell ref="C12:C13"/>
    <mergeCell ref="D12:D13"/>
    <mergeCell ref="E12:E13"/>
    <mergeCell ref="F12:K12"/>
  </mergeCells>
  <conditionalFormatting sqref="A64:K64">
    <cfRule type="containsText" dxfId="51" priority="3" operator="containsText" text="Tiešās izmaksas kopā, t. sk. darba devēja sociālais nodoklis __.__% ">
      <formula>NOT(ISERROR(SEARCH("Tiešās izmaksas kopā, t. sk. darba devēja sociālais nodoklis __.__% ",A64)))</formula>
    </cfRule>
  </conditionalFormatting>
  <conditionalFormatting sqref="A14:P63">
    <cfRule type="cellIs" dxfId="50" priority="1" operator="equal">
      <formula>0</formula>
    </cfRule>
  </conditionalFormatting>
  <conditionalFormatting sqref="C2:I2 D5:L8 N9:O9 L64:P64 C67:H67 C72:H72 C75">
    <cfRule type="cellIs" dxfId="49" priority="2" operator="equal">
      <formula>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C00000"/>
  </sheetPr>
  <dimension ref="A1:Q83"/>
  <sheetViews>
    <sheetView topLeftCell="A43" workbookViewId="0">
      <selection activeCell="C57" sqref="C57:C61"/>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6"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10</v>
      </c>
      <c r="E1" s="22"/>
      <c r="F1" s="22"/>
      <c r="G1" s="22"/>
      <c r="H1" s="22"/>
      <c r="I1" s="22"/>
      <c r="J1" s="22"/>
      <c r="N1" s="26"/>
      <c r="O1" s="27"/>
      <c r="P1" s="28"/>
    </row>
    <row r="2" spans="1:17" x14ac:dyDescent="0.2">
      <c r="A2" s="29"/>
      <c r="B2" s="29"/>
      <c r="C2" s="335" t="s">
        <v>385</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378</v>
      </c>
      <c r="B9" s="332"/>
      <c r="C9" s="332"/>
      <c r="D9" s="332"/>
      <c r="E9" s="332"/>
      <c r="F9" s="332"/>
      <c r="G9" s="31"/>
      <c r="H9" s="31"/>
      <c r="I9" s="31"/>
      <c r="J9" s="333" t="s">
        <v>45</v>
      </c>
      <c r="K9" s="333"/>
      <c r="L9" s="333"/>
      <c r="M9" s="333"/>
      <c r="N9" s="334">
        <f>P71</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196" t="s">
        <v>55</v>
      </c>
      <c r="G13" s="197" t="s">
        <v>56</v>
      </c>
      <c r="H13" s="197" t="s">
        <v>57</v>
      </c>
      <c r="I13" s="197" t="s">
        <v>58</v>
      </c>
      <c r="J13" s="197" t="s">
        <v>59</v>
      </c>
      <c r="K13" s="92" t="s">
        <v>60</v>
      </c>
      <c r="L13" s="55" t="s">
        <v>55</v>
      </c>
      <c r="M13" s="58" t="s">
        <v>57</v>
      </c>
      <c r="N13" s="58" t="s">
        <v>58</v>
      </c>
      <c r="O13" s="58" t="s">
        <v>59</v>
      </c>
      <c r="P13" s="62" t="s">
        <v>60</v>
      </c>
      <c r="Q13" s="63" t="s">
        <v>61</v>
      </c>
    </row>
    <row r="14" spans="1:17" ht="20.399999999999999" x14ac:dyDescent="0.2">
      <c r="A14" s="52">
        <v>1</v>
      </c>
      <c r="B14" s="23" t="s">
        <v>229</v>
      </c>
      <c r="C14" s="207" t="s">
        <v>278</v>
      </c>
      <c r="D14" s="208" t="s">
        <v>279</v>
      </c>
      <c r="E14" s="209">
        <v>1</v>
      </c>
      <c r="F14" s="246"/>
      <c r="G14" s="222"/>
      <c r="H14" s="111">
        <f>F14*G14</f>
        <v>0</v>
      </c>
      <c r="I14" s="223"/>
      <c r="J14" s="222"/>
      <c r="K14" s="116">
        <f>SUM(H14:J14)</f>
        <v>0</v>
      </c>
      <c r="L14" s="73">
        <f>E14*F14</f>
        <v>0</v>
      </c>
      <c r="M14" s="111">
        <f>H14*E14</f>
        <v>0</v>
      </c>
      <c r="N14" s="111">
        <f>I14*E14</f>
        <v>0</v>
      </c>
      <c r="O14" s="111">
        <f>J14*E14</f>
        <v>0</v>
      </c>
      <c r="P14" s="116">
        <f>SUM(M14:O14)</f>
        <v>0</v>
      </c>
      <c r="Q14" s="59" t="s">
        <v>46</v>
      </c>
    </row>
    <row r="15" spans="1:17" ht="20.399999999999999" x14ac:dyDescent="0.2">
      <c r="A15" s="53">
        <v>2</v>
      </c>
      <c r="B15" s="174" t="s">
        <v>229</v>
      </c>
      <c r="C15" s="189" t="s">
        <v>280</v>
      </c>
      <c r="D15" s="159" t="s">
        <v>279</v>
      </c>
      <c r="E15" s="210">
        <v>1</v>
      </c>
      <c r="F15" s="247"/>
      <c r="G15" s="165"/>
      <c r="H15" s="113">
        <f>F15*G15</f>
        <v>0</v>
      </c>
      <c r="I15" s="224"/>
      <c r="J15" s="165"/>
      <c r="K15" s="117">
        <f t="shared" ref="K15:K70" si="0">SUM(H15:J15)</f>
        <v>0</v>
      </c>
      <c r="L15" s="41">
        <f t="shared" ref="L15:L70" si="1">E15*F15</f>
        <v>0</v>
      </c>
      <c r="M15" s="113">
        <f t="shared" ref="M15:M70" si="2">H15*E15</f>
        <v>0</v>
      </c>
      <c r="N15" s="113">
        <f t="shared" ref="N15:N70" si="3">I15*E15</f>
        <v>0</v>
      </c>
      <c r="O15" s="113">
        <f t="shared" ref="O15:O70" si="4">J15*E15</f>
        <v>0</v>
      </c>
      <c r="P15" s="117">
        <f t="shared" ref="P15:P70" si="5">SUM(M15:O15)</f>
        <v>0</v>
      </c>
      <c r="Q15" s="64" t="s">
        <v>46</v>
      </c>
    </row>
    <row r="16" spans="1:17" ht="20.399999999999999" x14ac:dyDescent="0.2">
      <c r="A16" s="53">
        <v>3</v>
      </c>
      <c r="B16" s="174" t="s">
        <v>229</v>
      </c>
      <c r="C16" s="189" t="s">
        <v>281</v>
      </c>
      <c r="D16" s="159" t="s">
        <v>231</v>
      </c>
      <c r="E16" s="210">
        <v>1</v>
      </c>
      <c r="F16" s="195"/>
      <c r="G16" s="165"/>
      <c r="H16" s="113">
        <f t="shared" ref="H16:H70" si="6">F16*G16</f>
        <v>0</v>
      </c>
      <c r="I16" s="224"/>
      <c r="J16" s="165"/>
      <c r="K16" s="117">
        <f t="shared" si="0"/>
        <v>0</v>
      </c>
      <c r="L16" s="41">
        <f t="shared" si="1"/>
        <v>0</v>
      </c>
      <c r="M16" s="113">
        <f t="shared" si="2"/>
        <v>0</v>
      </c>
      <c r="N16" s="113">
        <f t="shared" si="3"/>
        <v>0</v>
      </c>
      <c r="O16" s="113">
        <f t="shared" si="4"/>
        <v>0</v>
      </c>
      <c r="P16" s="117">
        <f t="shared" si="5"/>
        <v>0</v>
      </c>
      <c r="Q16" s="64" t="s">
        <v>46</v>
      </c>
    </row>
    <row r="17" spans="1:17" ht="20.399999999999999" x14ac:dyDescent="0.2">
      <c r="A17" s="53">
        <v>4</v>
      </c>
      <c r="B17" s="174" t="s">
        <v>229</v>
      </c>
      <c r="C17" s="189" t="s">
        <v>282</v>
      </c>
      <c r="D17" s="159" t="s">
        <v>279</v>
      </c>
      <c r="E17" s="210">
        <v>1</v>
      </c>
      <c r="F17" s="247"/>
      <c r="G17" s="165"/>
      <c r="H17" s="113">
        <f t="shared" si="6"/>
        <v>0</v>
      </c>
      <c r="I17" s="224"/>
      <c r="J17" s="165"/>
      <c r="K17" s="117">
        <f t="shared" si="0"/>
        <v>0</v>
      </c>
      <c r="L17" s="41">
        <f t="shared" si="1"/>
        <v>0</v>
      </c>
      <c r="M17" s="113">
        <f t="shared" si="2"/>
        <v>0</v>
      </c>
      <c r="N17" s="113">
        <f t="shared" si="3"/>
        <v>0</v>
      </c>
      <c r="O17" s="113">
        <f t="shared" si="4"/>
        <v>0</v>
      </c>
      <c r="P17" s="117">
        <f t="shared" si="5"/>
        <v>0</v>
      </c>
      <c r="Q17" s="64" t="s">
        <v>46</v>
      </c>
    </row>
    <row r="18" spans="1:17" ht="20.399999999999999" x14ac:dyDescent="0.2">
      <c r="A18" s="53">
        <v>5</v>
      </c>
      <c r="B18" s="174" t="s">
        <v>229</v>
      </c>
      <c r="C18" s="189" t="s">
        <v>283</v>
      </c>
      <c r="D18" s="159" t="s">
        <v>231</v>
      </c>
      <c r="E18" s="210">
        <v>1</v>
      </c>
      <c r="F18" s="195"/>
      <c r="G18" s="165"/>
      <c r="H18" s="113">
        <f t="shared" si="6"/>
        <v>0</v>
      </c>
      <c r="I18" s="224"/>
      <c r="J18" s="165"/>
      <c r="K18" s="117">
        <f t="shared" si="0"/>
        <v>0</v>
      </c>
      <c r="L18" s="41">
        <f t="shared" si="1"/>
        <v>0</v>
      </c>
      <c r="M18" s="113">
        <f t="shared" si="2"/>
        <v>0</v>
      </c>
      <c r="N18" s="113">
        <f t="shared" si="3"/>
        <v>0</v>
      </c>
      <c r="O18" s="113">
        <f t="shared" si="4"/>
        <v>0</v>
      </c>
      <c r="P18" s="117">
        <f t="shared" si="5"/>
        <v>0</v>
      </c>
      <c r="Q18" s="64" t="s">
        <v>46</v>
      </c>
    </row>
    <row r="19" spans="1:17" ht="20.399999999999999" x14ac:dyDescent="0.2">
      <c r="A19" s="53">
        <v>6</v>
      </c>
      <c r="B19" s="174" t="s">
        <v>229</v>
      </c>
      <c r="C19" s="189" t="s">
        <v>284</v>
      </c>
      <c r="D19" s="159" t="s">
        <v>231</v>
      </c>
      <c r="E19" s="210">
        <v>1</v>
      </c>
      <c r="F19" s="247"/>
      <c r="G19" s="165"/>
      <c r="H19" s="113">
        <f t="shared" si="6"/>
        <v>0</v>
      </c>
      <c r="I19" s="224"/>
      <c r="J19" s="165"/>
      <c r="K19" s="117">
        <f t="shared" si="0"/>
        <v>0</v>
      </c>
      <c r="L19" s="41">
        <f t="shared" si="1"/>
        <v>0</v>
      </c>
      <c r="M19" s="113">
        <f t="shared" si="2"/>
        <v>0</v>
      </c>
      <c r="N19" s="113">
        <f t="shared" si="3"/>
        <v>0</v>
      </c>
      <c r="O19" s="113">
        <f t="shared" si="4"/>
        <v>0</v>
      </c>
      <c r="P19" s="117">
        <f t="shared" si="5"/>
        <v>0</v>
      </c>
      <c r="Q19" s="64" t="s">
        <v>46</v>
      </c>
    </row>
    <row r="20" spans="1:17" ht="20.399999999999999" x14ac:dyDescent="0.2">
      <c r="A20" s="53">
        <v>7</v>
      </c>
      <c r="B20" s="174" t="s">
        <v>229</v>
      </c>
      <c r="C20" s="189" t="s">
        <v>285</v>
      </c>
      <c r="D20" s="159" t="s">
        <v>231</v>
      </c>
      <c r="E20" s="210">
        <v>1</v>
      </c>
      <c r="F20" s="247"/>
      <c r="G20" s="165"/>
      <c r="H20" s="113">
        <f t="shared" si="6"/>
        <v>0</v>
      </c>
      <c r="I20" s="224"/>
      <c r="J20" s="165"/>
      <c r="K20" s="117">
        <f t="shared" si="0"/>
        <v>0</v>
      </c>
      <c r="L20" s="41">
        <f t="shared" si="1"/>
        <v>0</v>
      </c>
      <c r="M20" s="113">
        <f t="shared" si="2"/>
        <v>0</v>
      </c>
      <c r="N20" s="113">
        <f t="shared" si="3"/>
        <v>0</v>
      </c>
      <c r="O20" s="113">
        <f t="shared" si="4"/>
        <v>0</v>
      </c>
      <c r="P20" s="117">
        <f t="shared" si="5"/>
        <v>0</v>
      </c>
      <c r="Q20" s="64" t="s">
        <v>46</v>
      </c>
    </row>
    <row r="21" spans="1:17" ht="20.399999999999999" x14ac:dyDescent="0.2">
      <c r="A21" s="53">
        <v>8</v>
      </c>
      <c r="B21" s="174" t="s">
        <v>229</v>
      </c>
      <c r="C21" s="189" t="s">
        <v>286</v>
      </c>
      <c r="D21" s="159" t="s">
        <v>231</v>
      </c>
      <c r="E21" s="210">
        <v>1</v>
      </c>
      <c r="F21" s="247"/>
      <c r="G21" s="165"/>
      <c r="H21" s="113">
        <f t="shared" si="6"/>
        <v>0</v>
      </c>
      <c r="I21" s="224"/>
      <c r="J21" s="165"/>
      <c r="K21" s="117">
        <f t="shared" si="0"/>
        <v>0</v>
      </c>
      <c r="L21" s="41">
        <f t="shared" si="1"/>
        <v>0</v>
      </c>
      <c r="M21" s="113">
        <f t="shared" si="2"/>
        <v>0</v>
      </c>
      <c r="N21" s="113">
        <f t="shared" si="3"/>
        <v>0</v>
      </c>
      <c r="O21" s="113">
        <f t="shared" si="4"/>
        <v>0</v>
      </c>
      <c r="P21" s="117">
        <f t="shared" si="5"/>
        <v>0</v>
      </c>
      <c r="Q21" s="64" t="s">
        <v>46</v>
      </c>
    </row>
    <row r="22" spans="1:17" ht="20.399999999999999" x14ac:dyDescent="0.2">
      <c r="A22" s="53">
        <v>9</v>
      </c>
      <c r="B22" s="174" t="s">
        <v>229</v>
      </c>
      <c r="C22" s="189" t="s">
        <v>287</v>
      </c>
      <c r="D22" s="159" t="s">
        <v>231</v>
      </c>
      <c r="E22" s="210">
        <v>1</v>
      </c>
      <c r="F22" s="247"/>
      <c r="G22" s="165"/>
      <c r="H22" s="113">
        <f t="shared" si="6"/>
        <v>0</v>
      </c>
      <c r="I22" s="224"/>
      <c r="J22" s="165"/>
      <c r="K22" s="117">
        <f t="shared" si="0"/>
        <v>0</v>
      </c>
      <c r="L22" s="41">
        <f t="shared" si="1"/>
        <v>0</v>
      </c>
      <c r="M22" s="113">
        <f t="shared" si="2"/>
        <v>0</v>
      </c>
      <c r="N22" s="113">
        <f t="shared" si="3"/>
        <v>0</v>
      </c>
      <c r="O22" s="113">
        <f t="shared" si="4"/>
        <v>0</v>
      </c>
      <c r="P22" s="117">
        <f t="shared" si="5"/>
        <v>0</v>
      </c>
      <c r="Q22" s="64" t="s">
        <v>46</v>
      </c>
    </row>
    <row r="23" spans="1:17" ht="20.399999999999999" x14ac:dyDescent="0.2">
      <c r="A23" s="53">
        <v>10</v>
      </c>
      <c r="B23" s="174" t="s">
        <v>229</v>
      </c>
      <c r="C23" s="189" t="s">
        <v>288</v>
      </c>
      <c r="D23" s="159" t="s">
        <v>231</v>
      </c>
      <c r="E23" s="210">
        <v>3</v>
      </c>
      <c r="F23" s="195"/>
      <c r="G23" s="165"/>
      <c r="H23" s="113">
        <f t="shared" si="6"/>
        <v>0</v>
      </c>
      <c r="I23" s="224"/>
      <c r="J23" s="165"/>
      <c r="K23" s="117">
        <f t="shared" si="0"/>
        <v>0</v>
      </c>
      <c r="L23" s="41">
        <f t="shared" si="1"/>
        <v>0</v>
      </c>
      <c r="M23" s="113">
        <f t="shared" si="2"/>
        <v>0</v>
      </c>
      <c r="N23" s="113">
        <f t="shared" si="3"/>
        <v>0</v>
      </c>
      <c r="O23" s="113">
        <f t="shared" si="4"/>
        <v>0</v>
      </c>
      <c r="P23" s="117">
        <f t="shared" si="5"/>
        <v>0</v>
      </c>
      <c r="Q23" s="64" t="s">
        <v>46</v>
      </c>
    </row>
    <row r="24" spans="1:17" ht="20.399999999999999" x14ac:dyDescent="0.2">
      <c r="A24" s="53">
        <v>11</v>
      </c>
      <c r="B24" s="174" t="s">
        <v>229</v>
      </c>
      <c r="C24" s="189" t="s">
        <v>289</v>
      </c>
      <c r="D24" s="159" t="s">
        <v>231</v>
      </c>
      <c r="E24" s="210">
        <v>1</v>
      </c>
      <c r="F24" s="247"/>
      <c r="G24" s="165"/>
      <c r="H24" s="113">
        <f t="shared" si="6"/>
        <v>0</v>
      </c>
      <c r="I24" s="224"/>
      <c r="J24" s="165"/>
      <c r="K24" s="117">
        <f t="shared" si="0"/>
        <v>0</v>
      </c>
      <c r="L24" s="41">
        <f t="shared" si="1"/>
        <v>0</v>
      </c>
      <c r="M24" s="113">
        <f t="shared" si="2"/>
        <v>0</v>
      </c>
      <c r="N24" s="113">
        <f t="shared" si="3"/>
        <v>0</v>
      </c>
      <c r="O24" s="113">
        <f t="shared" si="4"/>
        <v>0</v>
      </c>
      <c r="P24" s="117">
        <f t="shared" si="5"/>
        <v>0</v>
      </c>
      <c r="Q24" s="64" t="s">
        <v>46</v>
      </c>
    </row>
    <row r="25" spans="1:17" ht="20.399999999999999" x14ac:dyDescent="0.2">
      <c r="A25" s="53">
        <v>12</v>
      </c>
      <c r="B25" s="174" t="s">
        <v>229</v>
      </c>
      <c r="C25" s="189" t="s">
        <v>290</v>
      </c>
      <c r="D25" s="159" t="s">
        <v>231</v>
      </c>
      <c r="E25" s="210">
        <v>1</v>
      </c>
      <c r="F25" s="247"/>
      <c r="G25" s="165"/>
      <c r="H25" s="113">
        <f t="shared" si="6"/>
        <v>0</v>
      </c>
      <c r="I25" s="224"/>
      <c r="J25" s="165"/>
      <c r="K25" s="117">
        <f t="shared" si="0"/>
        <v>0</v>
      </c>
      <c r="L25" s="41">
        <f t="shared" si="1"/>
        <v>0</v>
      </c>
      <c r="M25" s="113">
        <f t="shared" si="2"/>
        <v>0</v>
      </c>
      <c r="N25" s="113">
        <f t="shared" si="3"/>
        <v>0</v>
      </c>
      <c r="O25" s="113">
        <f t="shared" si="4"/>
        <v>0</v>
      </c>
      <c r="P25" s="117">
        <f t="shared" si="5"/>
        <v>0</v>
      </c>
      <c r="Q25" s="64" t="s">
        <v>46</v>
      </c>
    </row>
    <row r="26" spans="1:17" ht="20.399999999999999" x14ac:dyDescent="0.2">
      <c r="A26" s="53">
        <v>13</v>
      </c>
      <c r="B26" s="174" t="s">
        <v>229</v>
      </c>
      <c r="C26" s="189" t="s">
        <v>291</v>
      </c>
      <c r="D26" s="159" t="s">
        <v>231</v>
      </c>
      <c r="E26" s="210">
        <v>1</v>
      </c>
      <c r="F26" s="247"/>
      <c r="G26" s="165"/>
      <c r="H26" s="113">
        <f t="shared" si="6"/>
        <v>0</v>
      </c>
      <c r="I26" s="224"/>
      <c r="J26" s="165"/>
      <c r="K26" s="117">
        <f t="shared" si="0"/>
        <v>0</v>
      </c>
      <c r="L26" s="41">
        <f t="shared" si="1"/>
        <v>0</v>
      </c>
      <c r="M26" s="113">
        <f t="shared" si="2"/>
        <v>0</v>
      </c>
      <c r="N26" s="113">
        <f t="shared" si="3"/>
        <v>0</v>
      </c>
      <c r="O26" s="113">
        <f t="shared" si="4"/>
        <v>0</v>
      </c>
      <c r="P26" s="117">
        <f t="shared" si="5"/>
        <v>0</v>
      </c>
      <c r="Q26" s="64" t="s">
        <v>46</v>
      </c>
    </row>
    <row r="27" spans="1:17" ht="20.399999999999999" x14ac:dyDescent="0.2">
      <c r="A27" s="53">
        <v>14</v>
      </c>
      <c r="B27" s="174" t="s">
        <v>229</v>
      </c>
      <c r="C27" s="189" t="s">
        <v>292</v>
      </c>
      <c r="D27" s="159" t="s">
        <v>231</v>
      </c>
      <c r="E27" s="210">
        <v>1</v>
      </c>
      <c r="F27" s="247"/>
      <c r="G27" s="165"/>
      <c r="H27" s="113">
        <f t="shared" si="6"/>
        <v>0</v>
      </c>
      <c r="I27" s="224"/>
      <c r="J27" s="165"/>
      <c r="K27" s="117">
        <f t="shared" si="0"/>
        <v>0</v>
      </c>
      <c r="L27" s="41">
        <f t="shared" si="1"/>
        <v>0</v>
      </c>
      <c r="M27" s="113">
        <f t="shared" si="2"/>
        <v>0</v>
      </c>
      <c r="N27" s="113">
        <f t="shared" si="3"/>
        <v>0</v>
      </c>
      <c r="O27" s="113">
        <f t="shared" si="4"/>
        <v>0</v>
      </c>
      <c r="P27" s="117">
        <f t="shared" si="5"/>
        <v>0</v>
      </c>
      <c r="Q27" s="64" t="s">
        <v>46</v>
      </c>
    </row>
    <row r="28" spans="1:17" ht="20.399999999999999" x14ac:dyDescent="0.2">
      <c r="A28" s="53">
        <v>15</v>
      </c>
      <c r="B28" s="174" t="s">
        <v>229</v>
      </c>
      <c r="C28" s="189" t="s">
        <v>293</v>
      </c>
      <c r="D28" s="159" t="s">
        <v>231</v>
      </c>
      <c r="E28" s="210">
        <v>1</v>
      </c>
      <c r="F28" s="247"/>
      <c r="G28" s="165"/>
      <c r="H28" s="113">
        <f t="shared" si="6"/>
        <v>0</v>
      </c>
      <c r="I28" s="224"/>
      <c r="J28" s="165"/>
      <c r="K28" s="117">
        <f t="shared" si="0"/>
        <v>0</v>
      </c>
      <c r="L28" s="41">
        <f t="shared" si="1"/>
        <v>0</v>
      </c>
      <c r="M28" s="113">
        <f t="shared" si="2"/>
        <v>0</v>
      </c>
      <c r="N28" s="113">
        <f t="shared" si="3"/>
        <v>0</v>
      </c>
      <c r="O28" s="113">
        <f t="shared" si="4"/>
        <v>0</v>
      </c>
      <c r="P28" s="117">
        <f t="shared" si="5"/>
        <v>0</v>
      </c>
      <c r="Q28" s="64" t="s">
        <v>46</v>
      </c>
    </row>
    <row r="29" spans="1:17" ht="20.399999999999999" x14ac:dyDescent="0.2">
      <c r="A29" s="53">
        <v>16</v>
      </c>
      <c r="B29" s="174" t="s">
        <v>229</v>
      </c>
      <c r="C29" s="189" t="s">
        <v>294</v>
      </c>
      <c r="D29" s="159" t="s">
        <v>231</v>
      </c>
      <c r="E29" s="210">
        <v>1</v>
      </c>
      <c r="F29" s="247"/>
      <c r="G29" s="165"/>
      <c r="H29" s="113">
        <f t="shared" si="6"/>
        <v>0</v>
      </c>
      <c r="I29" s="224"/>
      <c r="J29" s="165"/>
      <c r="K29" s="117">
        <f t="shared" si="0"/>
        <v>0</v>
      </c>
      <c r="L29" s="41">
        <f t="shared" si="1"/>
        <v>0</v>
      </c>
      <c r="M29" s="113">
        <f t="shared" si="2"/>
        <v>0</v>
      </c>
      <c r="N29" s="113">
        <f t="shared" si="3"/>
        <v>0</v>
      </c>
      <c r="O29" s="113">
        <f t="shared" si="4"/>
        <v>0</v>
      </c>
      <c r="P29" s="117">
        <f t="shared" si="5"/>
        <v>0</v>
      </c>
      <c r="Q29" s="64" t="s">
        <v>46</v>
      </c>
    </row>
    <row r="30" spans="1:17" ht="20.399999999999999" x14ac:dyDescent="0.2">
      <c r="A30" s="53">
        <v>17</v>
      </c>
      <c r="B30" s="174" t="s">
        <v>229</v>
      </c>
      <c r="C30" s="189" t="s">
        <v>295</v>
      </c>
      <c r="D30" s="159" t="s">
        <v>231</v>
      </c>
      <c r="E30" s="210">
        <v>1</v>
      </c>
      <c r="F30" s="247"/>
      <c r="G30" s="165"/>
      <c r="H30" s="113">
        <f t="shared" si="6"/>
        <v>0</v>
      </c>
      <c r="I30" s="224"/>
      <c r="J30" s="165"/>
      <c r="K30" s="117">
        <f t="shared" si="0"/>
        <v>0</v>
      </c>
      <c r="L30" s="41">
        <f t="shared" si="1"/>
        <v>0</v>
      </c>
      <c r="M30" s="113">
        <f t="shared" si="2"/>
        <v>0</v>
      </c>
      <c r="N30" s="113">
        <f t="shared" si="3"/>
        <v>0</v>
      </c>
      <c r="O30" s="113">
        <f t="shared" si="4"/>
        <v>0</v>
      </c>
      <c r="P30" s="117">
        <f t="shared" si="5"/>
        <v>0</v>
      </c>
      <c r="Q30" s="64" t="s">
        <v>46</v>
      </c>
    </row>
    <row r="31" spans="1:17" ht="20.399999999999999" x14ac:dyDescent="0.2">
      <c r="A31" s="53">
        <v>18</v>
      </c>
      <c r="B31" s="174" t="s">
        <v>229</v>
      </c>
      <c r="C31" s="189" t="s">
        <v>296</v>
      </c>
      <c r="D31" s="159" t="s">
        <v>231</v>
      </c>
      <c r="E31" s="210">
        <v>2</v>
      </c>
      <c r="F31" s="247"/>
      <c r="G31" s="165"/>
      <c r="H31" s="113">
        <f t="shared" si="6"/>
        <v>0</v>
      </c>
      <c r="I31" s="224"/>
      <c r="J31" s="165"/>
      <c r="K31" s="117">
        <f t="shared" si="0"/>
        <v>0</v>
      </c>
      <c r="L31" s="41">
        <f t="shared" si="1"/>
        <v>0</v>
      </c>
      <c r="M31" s="113">
        <f t="shared" si="2"/>
        <v>0</v>
      </c>
      <c r="N31" s="113">
        <f t="shared" si="3"/>
        <v>0</v>
      </c>
      <c r="O31" s="113">
        <f t="shared" si="4"/>
        <v>0</v>
      </c>
      <c r="P31" s="117">
        <f t="shared" si="5"/>
        <v>0</v>
      </c>
      <c r="Q31" s="64" t="s">
        <v>46</v>
      </c>
    </row>
    <row r="32" spans="1:17" ht="20.399999999999999" x14ac:dyDescent="0.2">
      <c r="A32" s="53">
        <v>19</v>
      </c>
      <c r="B32" s="174" t="s">
        <v>229</v>
      </c>
      <c r="C32" s="189" t="s">
        <v>297</v>
      </c>
      <c r="D32" s="159" t="s">
        <v>231</v>
      </c>
      <c r="E32" s="210">
        <v>4</v>
      </c>
      <c r="F32" s="247"/>
      <c r="G32" s="165"/>
      <c r="H32" s="113">
        <f t="shared" si="6"/>
        <v>0</v>
      </c>
      <c r="I32" s="224"/>
      <c r="J32" s="165"/>
      <c r="K32" s="117">
        <f t="shared" si="0"/>
        <v>0</v>
      </c>
      <c r="L32" s="41">
        <f t="shared" si="1"/>
        <v>0</v>
      </c>
      <c r="M32" s="113">
        <f t="shared" si="2"/>
        <v>0</v>
      </c>
      <c r="N32" s="113">
        <f t="shared" si="3"/>
        <v>0</v>
      </c>
      <c r="O32" s="113">
        <f t="shared" si="4"/>
        <v>0</v>
      </c>
      <c r="P32" s="117">
        <f t="shared" si="5"/>
        <v>0</v>
      </c>
      <c r="Q32" s="64" t="s">
        <v>46</v>
      </c>
    </row>
    <row r="33" spans="1:17" ht="20.399999999999999" x14ac:dyDescent="0.2">
      <c r="A33" s="53">
        <v>20</v>
      </c>
      <c r="B33" s="174" t="s">
        <v>229</v>
      </c>
      <c r="C33" s="189" t="s">
        <v>298</v>
      </c>
      <c r="D33" s="159" t="s">
        <v>231</v>
      </c>
      <c r="E33" s="210">
        <v>4</v>
      </c>
      <c r="F33" s="247"/>
      <c r="G33" s="165"/>
      <c r="H33" s="113">
        <f t="shared" si="6"/>
        <v>0</v>
      </c>
      <c r="I33" s="224"/>
      <c r="J33" s="165"/>
      <c r="K33" s="117">
        <f t="shared" si="0"/>
        <v>0</v>
      </c>
      <c r="L33" s="41">
        <f t="shared" si="1"/>
        <v>0</v>
      </c>
      <c r="M33" s="113">
        <f t="shared" si="2"/>
        <v>0</v>
      </c>
      <c r="N33" s="113">
        <f t="shared" si="3"/>
        <v>0</v>
      </c>
      <c r="O33" s="113">
        <f t="shared" si="4"/>
        <v>0</v>
      </c>
      <c r="P33" s="117">
        <f t="shared" si="5"/>
        <v>0</v>
      </c>
      <c r="Q33" s="64" t="s">
        <v>46</v>
      </c>
    </row>
    <row r="34" spans="1:17" ht="20.399999999999999" x14ac:dyDescent="0.2">
      <c r="A34" s="53">
        <v>21</v>
      </c>
      <c r="B34" s="174" t="s">
        <v>229</v>
      </c>
      <c r="C34" s="189" t="s">
        <v>299</v>
      </c>
      <c r="D34" s="159" t="s">
        <v>231</v>
      </c>
      <c r="E34" s="210">
        <v>12</v>
      </c>
      <c r="F34" s="195"/>
      <c r="G34" s="165"/>
      <c r="H34" s="113">
        <f t="shared" si="6"/>
        <v>0</v>
      </c>
      <c r="I34" s="224"/>
      <c r="J34" s="165"/>
      <c r="K34" s="117">
        <f t="shared" si="0"/>
        <v>0</v>
      </c>
      <c r="L34" s="41">
        <f t="shared" si="1"/>
        <v>0</v>
      </c>
      <c r="M34" s="113">
        <f t="shared" si="2"/>
        <v>0</v>
      </c>
      <c r="N34" s="113">
        <f t="shared" si="3"/>
        <v>0</v>
      </c>
      <c r="O34" s="113">
        <f t="shared" si="4"/>
        <v>0</v>
      </c>
      <c r="P34" s="117">
        <f t="shared" si="5"/>
        <v>0</v>
      </c>
      <c r="Q34" s="64" t="s">
        <v>46</v>
      </c>
    </row>
    <row r="35" spans="1:17" ht="20.399999999999999" x14ac:dyDescent="0.2">
      <c r="A35" s="53">
        <v>22</v>
      </c>
      <c r="B35" s="174" t="s">
        <v>229</v>
      </c>
      <c r="C35" s="189" t="s">
        <v>300</v>
      </c>
      <c r="D35" s="159" t="s">
        <v>231</v>
      </c>
      <c r="E35" s="210">
        <v>14</v>
      </c>
      <c r="F35" s="195"/>
      <c r="G35" s="165"/>
      <c r="H35" s="113">
        <f t="shared" si="6"/>
        <v>0</v>
      </c>
      <c r="I35" s="224"/>
      <c r="J35" s="165"/>
      <c r="K35" s="117">
        <f t="shared" si="0"/>
        <v>0</v>
      </c>
      <c r="L35" s="41">
        <f t="shared" si="1"/>
        <v>0</v>
      </c>
      <c r="M35" s="113">
        <f t="shared" si="2"/>
        <v>0</v>
      </c>
      <c r="N35" s="113">
        <f t="shared" si="3"/>
        <v>0</v>
      </c>
      <c r="O35" s="113">
        <f t="shared" si="4"/>
        <v>0</v>
      </c>
      <c r="P35" s="117">
        <f t="shared" si="5"/>
        <v>0</v>
      </c>
      <c r="Q35" s="64" t="s">
        <v>46</v>
      </c>
    </row>
    <row r="36" spans="1:17" ht="20.399999999999999" x14ac:dyDescent="0.2">
      <c r="A36" s="53">
        <v>23</v>
      </c>
      <c r="B36" s="174" t="s">
        <v>229</v>
      </c>
      <c r="C36" s="189" t="s">
        <v>301</v>
      </c>
      <c r="D36" s="159" t="s">
        <v>231</v>
      </c>
      <c r="E36" s="210">
        <v>10</v>
      </c>
      <c r="F36" s="195"/>
      <c r="G36" s="165"/>
      <c r="H36" s="113">
        <f t="shared" si="6"/>
        <v>0</v>
      </c>
      <c r="I36" s="224"/>
      <c r="J36" s="165"/>
      <c r="K36" s="117">
        <f t="shared" si="0"/>
        <v>0</v>
      </c>
      <c r="L36" s="41">
        <f t="shared" si="1"/>
        <v>0</v>
      </c>
      <c r="M36" s="113">
        <f t="shared" si="2"/>
        <v>0</v>
      </c>
      <c r="N36" s="113">
        <f t="shared" si="3"/>
        <v>0</v>
      </c>
      <c r="O36" s="113">
        <f t="shared" si="4"/>
        <v>0</v>
      </c>
      <c r="P36" s="117">
        <f t="shared" si="5"/>
        <v>0</v>
      </c>
      <c r="Q36" s="64" t="s">
        <v>46</v>
      </c>
    </row>
    <row r="37" spans="1:17" ht="20.399999999999999" x14ac:dyDescent="0.2">
      <c r="A37" s="53">
        <v>24</v>
      </c>
      <c r="B37" s="174" t="s">
        <v>229</v>
      </c>
      <c r="C37" s="189" t="s">
        <v>302</v>
      </c>
      <c r="D37" s="159" t="s">
        <v>231</v>
      </c>
      <c r="E37" s="210">
        <v>2</v>
      </c>
      <c r="F37" s="195"/>
      <c r="G37" s="165"/>
      <c r="H37" s="113">
        <f t="shared" si="6"/>
        <v>0</v>
      </c>
      <c r="I37" s="224"/>
      <c r="J37" s="165"/>
      <c r="K37" s="117">
        <f t="shared" si="0"/>
        <v>0</v>
      </c>
      <c r="L37" s="41">
        <f t="shared" si="1"/>
        <v>0</v>
      </c>
      <c r="M37" s="113">
        <f t="shared" si="2"/>
        <v>0</v>
      </c>
      <c r="N37" s="113">
        <f t="shared" si="3"/>
        <v>0</v>
      </c>
      <c r="O37" s="113">
        <f t="shared" si="4"/>
        <v>0</v>
      </c>
      <c r="P37" s="117">
        <f t="shared" si="5"/>
        <v>0</v>
      </c>
      <c r="Q37" s="64" t="s">
        <v>46</v>
      </c>
    </row>
    <row r="38" spans="1:17" ht="20.399999999999999" x14ac:dyDescent="0.2">
      <c r="A38" s="53">
        <v>25</v>
      </c>
      <c r="B38" s="174" t="s">
        <v>229</v>
      </c>
      <c r="C38" s="189" t="s">
        <v>303</v>
      </c>
      <c r="D38" s="159" t="s">
        <v>231</v>
      </c>
      <c r="E38" s="210">
        <v>1</v>
      </c>
      <c r="F38" s="195"/>
      <c r="G38" s="165"/>
      <c r="H38" s="113">
        <f t="shared" si="6"/>
        <v>0</v>
      </c>
      <c r="I38" s="224"/>
      <c r="J38" s="165"/>
      <c r="K38" s="117">
        <f t="shared" si="0"/>
        <v>0</v>
      </c>
      <c r="L38" s="41">
        <f t="shared" si="1"/>
        <v>0</v>
      </c>
      <c r="M38" s="113">
        <f t="shared" si="2"/>
        <v>0</v>
      </c>
      <c r="N38" s="113">
        <f t="shared" si="3"/>
        <v>0</v>
      </c>
      <c r="O38" s="113">
        <f t="shared" si="4"/>
        <v>0</v>
      </c>
      <c r="P38" s="117">
        <f t="shared" si="5"/>
        <v>0</v>
      </c>
      <c r="Q38" s="64" t="s">
        <v>46</v>
      </c>
    </row>
    <row r="39" spans="1:17" ht="20.399999999999999" x14ac:dyDescent="0.2">
      <c r="A39" s="53">
        <v>26</v>
      </c>
      <c r="B39" s="174" t="s">
        <v>229</v>
      </c>
      <c r="C39" s="189" t="s">
        <v>304</v>
      </c>
      <c r="D39" s="159" t="s">
        <v>231</v>
      </c>
      <c r="E39" s="210">
        <v>1</v>
      </c>
      <c r="F39" s="247"/>
      <c r="G39" s="165"/>
      <c r="H39" s="113">
        <f t="shared" si="6"/>
        <v>0</v>
      </c>
      <c r="I39" s="224"/>
      <c r="J39" s="165"/>
      <c r="K39" s="117">
        <f t="shared" si="0"/>
        <v>0</v>
      </c>
      <c r="L39" s="41">
        <f t="shared" si="1"/>
        <v>0</v>
      </c>
      <c r="M39" s="113">
        <f t="shared" si="2"/>
        <v>0</v>
      </c>
      <c r="N39" s="113">
        <f t="shared" si="3"/>
        <v>0</v>
      </c>
      <c r="O39" s="113">
        <f t="shared" si="4"/>
        <v>0</v>
      </c>
      <c r="P39" s="117">
        <f t="shared" si="5"/>
        <v>0</v>
      </c>
      <c r="Q39" s="64" t="s">
        <v>46</v>
      </c>
    </row>
    <row r="40" spans="1:17" ht="20.399999999999999" x14ac:dyDescent="0.2">
      <c r="A40" s="53">
        <v>27</v>
      </c>
      <c r="B40" s="174" t="s">
        <v>229</v>
      </c>
      <c r="C40" s="189" t="s">
        <v>305</v>
      </c>
      <c r="D40" s="159" t="s">
        <v>231</v>
      </c>
      <c r="E40" s="210">
        <v>1</v>
      </c>
      <c r="F40" s="247"/>
      <c r="G40" s="165"/>
      <c r="H40" s="113">
        <f t="shared" si="6"/>
        <v>0</v>
      </c>
      <c r="I40" s="224"/>
      <c r="J40" s="165"/>
      <c r="K40" s="117">
        <f t="shared" si="0"/>
        <v>0</v>
      </c>
      <c r="L40" s="41">
        <f t="shared" si="1"/>
        <v>0</v>
      </c>
      <c r="M40" s="113">
        <f t="shared" si="2"/>
        <v>0</v>
      </c>
      <c r="N40" s="113">
        <f t="shared" si="3"/>
        <v>0</v>
      </c>
      <c r="O40" s="113">
        <f t="shared" si="4"/>
        <v>0</v>
      </c>
      <c r="P40" s="117">
        <f t="shared" si="5"/>
        <v>0</v>
      </c>
      <c r="Q40" s="64" t="s">
        <v>46</v>
      </c>
    </row>
    <row r="41" spans="1:17" ht="20.399999999999999" x14ac:dyDescent="0.2">
      <c r="A41" s="53">
        <v>28</v>
      </c>
      <c r="B41" s="174" t="s">
        <v>229</v>
      </c>
      <c r="C41" s="189" t="s">
        <v>306</v>
      </c>
      <c r="D41" s="159" t="s">
        <v>231</v>
      </c>
      <c r="E41" s="210">
        <v>1</v>
      </c>
      <c r="F41" s="247"/>
      <c r="G41" s="165"/>
      <c r="H41" s="113">
        <f t="shared" si="6"/>
        <v>0</v>
      </c>
      <c r="I41" s="224"/>
      <c r="J41" s="165"/>
      <c r="K41" s="117">
        <f t="shared" si="0"/>
        <v>0</v>
      </c>
      <c r="L41" s="41">
        <f t="shared" si="1"/>
        <v>0</v>
      </c>
      <c r="M41" s="113">
        <f t="shared" si="2"/>
        <v>0</v>
      </c>
      <c r="N41" s="113">
        <f t="shared" si="3"/>
        <v>0</v>
      </c>
      <c r="O41" s="113">
        <f t="shared" si="4"/>
        <v>0</v>
      </c>
      <c r="P41" s="117">
        <f t="shared" si="5"/>
        <v>0</v>
      </c>
      <c r="Q41" s="64" t="s">
        <v>46</v>
      </c>
    </row>
    <row r="42" spans="1:17" ht="20.399999999999999" x14ac:dyDescent="0.2">
      <c r="A42" s="53">
        <v>29</v>
      </c>
      <c r="B42" s="174" t="s">
        <v>229</v>
      </c>
      <c r="C42" s="189" t="s">
        <v>307</v>
      </c>
      <c r="D42" s="159" t="s">
        <v>231</v>
      </c>
      <c r="E42" s="210">
        <v>1</v>
      </c>
      <c r="F42" s="247"/>
      <c r="G42" s="165"/>
      <c r="H42" s="113">
        <f t="shared" si="6"/>
        <v>0</v>
      </c>
      <c r="I42" s="224"/>
      <c r="J42" s="165"/>
      <c r="K42" s="117">
        <f t="shared" si="0"/>
        <v>0</v>
      </c>
      <c r="L42" s="41">
        <f t="shared" si="1"/>
        <v>0</v>
      </c>
      <c r="M42" s="113">
        <f t="shared" si="2"/>
        <v>0</v>
      </c>
      <c r="N42" s="113">
        <f t="shared" si="3"/>
        <v>0</v>
      </c>
      <c r="O42" s="113">
        <f t="shared" si="4"/>
        <v>0</v>
      </c>
      <c r="P42" s="117">
        <f t="shared" si="5"/>
        <v>0</v>
      </c>
      <c r="Q42" s="64" t="s">
        <v>46</v>
      </c>
    </row>
    <row r="43" spans="1:17" ht="20.399999999999999" x14ac:dyDescent="0.2">
      <c r="A43" s="53">
        <v>30</v>
      </c>
      <c r="B43" s="174" t="s">
        <v>229</v>
      </c>
      <c r="C43" s="189" t="s">
        <v>308</v>
      </c>
      <c r="D43" s="159" t="s">
        <v>231</v>
      </c>
      <c r="E43" s="210">
        <v>1</v>
      </c>
      <c r="F43" s="247"/>
      <c r="G43" s="165"/>
      <c r="H43" s="113">
        <f t="shared" si="6"/>
        <v>0</v>
      </c>
      <c r="I43" s="224"/>
      <c r="J43" s="165"/>
      <c r="K43" s="117">
        <f t="shared" si="0"/>
        <v>0</v>
      </c>
      <c r="L43" s="41">
        <f t="shared" si="1"/>
        <v>0</v>
      </c>
      <c r="M43" s="113">
        <f t="shared" si="2"/>
        <v>0</v>
      </c>
      <c r="N43" s="113">
        <f t="shared" si="3"/>
        <v>0</v>
      </c>
      <c r="O43" s="113">
        <f t="shared" si="4"/>
        <v>0</v>
      </c>
      <c r="P43" s="117">
        <f t="shared" si="5"/>
        <v>0</v>
      </c>
      <c r="Q43" s="64" t="s">
        <v>46</v>
      </c>
    </row>
    <row r="44" spans="1:17" ht="20.399999999999999" x14ac:dyDescent="0.2">
      <c r="A44" s="53">
        <v>31</v>
      </c>
      <c r="B44" s="174" t="s">
        <v>229</v>
      </c>
      <c r="C44" s="189" t="s">
        <v>309</v>
      </c>
      <c r="D44" s="159" t="s">
        <v>231</v>
      </c>
      <c r="E44" s="210">
        <v>1</v>
      </c>
      <c r="F44" s="247"/>
      <c r="G44" s="165"/>
      <c r="H44" s="113">
        <f t="shared" si="6"/>
        <v>0</v>
      </c>
      <c r="I44" s="224"/>
      <c r="J44" s="165"/>
      <c r="K44" s="117">
        <f t="shared" si="0"/>
        <v>0</v>
      </c>
      <c r="L44" s="41">
        <f t="shared" si="1"/>
        <v>0</v>
      </c>
      <c r="M44" s="113">
        <f t="shared" si="2"/>
        <v>0</v>
      </c>
      <c r="N44" s="113">
        <f t="shared" si="3"/>
        <v>0</v>
      </c>
      <c r="O44" s="113">
        <f t="shared" si="4"/>
        <v>0</v>
      </c>
      <c r="P44" s="117">
        <f t="shared" si="5"/>
        <v>0</v>
      </c>
      <c r="Q44" s="64" t="s">
        <v>46</v>
      </c>
    </row>
    <row r="45" spans="1:17" ht="20.399999999999999" x14ac:dyDescent="0.2">
      <c r="A45" s="53">
        <v>32</v>
      </c>
      <c r="B45" s="174" t="s">
        <v>229</v>
      </c>
      <c r="C45" s="189" t="s">
        <v>310</v>
      </c>
      <c r="D45" s="163" t="s">
        <v>231</v>
      </c>
      <c r="E45" s="211">
        <v>1</v>
      </c>
      <c r="F45" s="247"/>
      <c r="G45" s="165"/>
      <c r="H45" s="113">
        <f t="shared" si="6"/>
        <v>0</v>
      </c>
      <c r="I45" s="224"/>
      <c r="J45" s="165"/>
      <c r="K45" s="117">
        <f t="shared" si="0"/>
        <v>0</v>
      </c>
      <c r="L45" s="41">
        <f t="shared" si="1"/>
        <v>0</v>
      </c>
      <c r="M45" s="113">
        <f t="shared" si="2"/>
        <v>0</v>
      </c>
      <c r="N45" s="113">
        <f t="shared" si="3"/>
        <v>0</v>
      </c>
      <c r="O45" s="113">
        <f t="shared" si="4"/>
        <v>0</v>
      </c>
      <c r="P45" s="117">
        <f t="shared" si="5"/>
        <v>0</v>
      </c>
      <c r="Q45" s="64" t="s">
        <v>46</v>
      </c>
    </row>
    <row r="46" spans="1:17" ht="20.399999999999999" x14ac:dyDescent="0.2">
      <c r="A46" s="53">
        <v>33</v>
      </c>
      <c r="B46" s="174" t="s">
        <v>229</v>
      </c>
      <c r="C46" s="189" t="s">
        <v>311</v>
      </c>
      <c r="D46" s="163" t="s">
        <v>231</v>
      </c>
      <c r="E46" s="211">
        <v>1</v>
      </c>
      <c r="F46" s="247"/>
      <c r="G46" s="165"/>
      <c r="H46" s="113">
        <f t="shared" si="6"/>
        <v>0</v>
      </c>
      <c r="I46" s="224"/>
      <c r="J46" s="165"/>
      <c r="K46" s="117">
        <f t="shared" si="0"/>
        <v>0</v>
      </c>
      <c r="L46" s="41">
        <f t="shared" si="1"/>
        <v>0</v>
      </c>
      <c r="M46" s="113">
        <f t="shared" si="2"/>
        <v>0</v>
      </c>
      <c r="N46" s="113">
        <f t="shared" si="3"/>
        <v>0</v>
      </c>
      <c r="O46" s="113">
        <f t="shared" si="4"/>
        <v>0</v>
      </c>
      <c r="P46" s="117">
        <f t="shared" si="5"/>
        <v>0</v>
      </c>
      <c r="Q46" s="64" t="s">
        <v>46</v>
      </c>
    </row>
    <row r="47" spans="1:17" ht="20.399999999999999" x14ac:dyDescent="0.2">
      <c r="A47" s="53">
        <v>34</v>
      </c>
      <c r="B47" s="174" t="s">
        <v>229</v>
      </c>
      <c r="C47" s="189" t="s">
        <v>312</v>
      </c>
      <c r="D47" s="159" t="s">
        <v>231</v>
      </c>
      <c r="E47" s="210">
        <v>2</v>
      </c>
      <c r="F47" s="247"/>
      <c r="G47" s="165"/>
      <c r="H47" s="113">
        <f t="shared" si="6"/>
        <v>0</v>
      </c>
      <c r="I47" s="224"/>
      <c r="J47" s="165"/>
      <c r="K47" s="117">
        <f t="shared" si="0"/>
        <v>0</v>
      </c>
      <c r="L47" s="41">
        <f t="shared" si="1"/>
        <v>0</v>
      </c>
      <c r="M47" s="113">
        <f t="shared" si="2"/>
        <v>0</v>
      </c>
      <c r="N47" s="113">
        <f t="shared" si="3"/>
        <v>0</v>
      </c>
      <c r="O47" s="113">
        <f t="shared" si="4"/>
        <v>0</v>
      </c>
      <c r="P47" s="117">
        <f t="shared" si="5"/>
        <v>0</v>
      </c>
      <c r="Q47" s="64" t="s">
        <v>46</v>
      </c>
    </row>
    <row r="48" spans="1:17" ht="20.399999999999999" x14ac:dyDescent="0.2">
      <c r="A48" s="53">
        <v>35</v>
      </c>
      <c r="B48" s="174" t="s">
        <v>229</v>
      </c>
      <c r="C48" s="189" t="s">
        <v>313</v>
      </c>
      <c r="D48" s="163" t="s">
        <v>231</v>
      </c>
      <c r="E48" s="211">
        <v>5</v>
      </c>
      <c r="F48" s="247"/>
      <c r="G48" s="165"/>
      <c r="H48" s="113">
        <f t="shared" si="6"/>
        <v>0</v>
      </c>
      <c r="I48" s="224"/>
      <c r="J48" s="165"/>
      <c r="K48" s="117">
        <f t="shared" si="0"/>
        <v>0</v>
      </c>
      <c r="L48" s="41">
        <f t="shared" si="1"/>
        <v>0</v>
      </c>
      <c r="M48" s="113">
        <f t="shared" si="2"/>
        <v>0</v>
      </c>
      <c r="N48" s="113">
        <f t="shared" si="3"/>
        <v>0</v>
      </c>
      <c r="O48" s="113">
        <f t="shared" si="4"/>
        <v>0</v>
      </c>
      <c r="P48" s="117">
        <f t="shared" si="5"/>
        <v>0</v>
      </c>
      <c r="Q48" s="64" t="s">
        <v>46</v>
      </c>
    </row>
    <row r="49" spans="1:17" ht="20.399999999999999" x14ac:dyDescent="0.2">
      <c r="A49" s="53">
        <v>36</v>
      </c>
      <c r="B49" s="174" t="s">
        <v>229</v>
      </c>
      <c r="C49" s="189" t="s">
        <v>314</v>
      </c>
      <c r="D49" s="159" t="s">
        <v>231</v>
      </c>
      <c r="E49" s="210">
        <v>2</v>
      </c>
      <c r="F49" s="247"/>
      <c r="G49" s="165"/>
      <c r="H49" s="113">
        <f t="shared" si="6"/>
        <v>0</v>
      </c>
      <c r="I49" s="224"/>
      <c r="J49" s="165"/>
      <c r="K49" s="117">
        <f t="shared" si="0"/>
        <v>0</v>
      </c>
      <c r="L49" s="41">
        <f t="shared" si="1"/>
        <v>0</v>
      </c>
      <c r="M49" s="113">
        <f t="shared" si="2"/>
        <v>0</v>
      </c>
      <c r="N49" s="113">
        <f t="shared" si="3"/>
        <v>0</v>
      </c>
      <c r="O49" s="113">
        <f t="shared" si="4"/>
        <v>0</v>
      </c>
      <c r="P49" s="117">
        <f t="shared" si="5"/>
        <v>0</v>
      </c>
      <c r="Q49" s="64" t="s">
        <v>46</v>
      </c>
    </row>
    <row r="50" spans="1:17" ht="20.399999999999999" x14ac:dyDescent="0.2">
      <c r="A50" s="53">
        <v>37</v>
      </c>
      <c r="B50" s="174" t="s">
        <v>229</v>
      </c>
      <c r="C50" s="189" t="s">
        <v>315</v>
      </c>
      <c r="D50" s="163" t="s">
        <v>231</v>
      </c>
      <c r="E50" s="211">
        <v>6</v>
      </c>
      <c r="F50" s="247"/>
      <c r="G50" s="165"/>
      <c r="H50" s="113">
        <f t="shared" si="6"/>
        <v>0</v>
      </c>
      <c r="I50" s="224"/>
      <c r="J50" s="165"/>
      <c r="K50" s="117">
        <f t="shared" si="0"/>
        <v>0</v>
      </c>
      <c r="L50" s="41">
        <f t="shared" si="1"/>
        <v>0</v>
      </c>
      <c r="M50" s="113">
        <f t="shared" si="2"/>
        <v>0</v>
      </c>
      <c r="N50" s="113">
        <f t="shared" si="3"/>
        <v>0</v>
      </c>
      <c r="O50" s="113">
        <f t="shared" si="4"/>
        <v>0</v>
      </c>
      <c r="P50" s="117">
        <f t="shared" si="5"/>
        <v>0</v>
      </c>
      <c r="Q50" s="64" t="s">
        <v>46</v>
      </c>
    </row>
    <row r="51" spans="1:17" ht="20.399999999999999" x14ac:dyDescent="0.2">
      <c r="A51" s="53">
        <v>38</v>
      </c>
      <c r="B51" s="174" t="s">
        <v>229</v>
      </c>
      <c r="C51" s="189" t="s">
        <v>316</v>
      </c>
      <c r="D51" s="159" t="s">
        <v>246</v>
      </c>
      <c r="E51" s="210">
        <v>5</v>
      </c>
      <c r="F51" s="247"/>
      <c r="G51" s="165"/>
      <c r="H51" s="113">
        <f t="shared" si="6"/>
        <v>0</v>
      </c>
      <c r="I51" s="224"/>
      <c r="J51" s="165"/>
      <c r="K51" s="117">
        <f t="shared" si="0"/>
        <v>0</v>
      </c>
      <c r="L51" s="41">
        <f t="shared" si="1"/>
        <v>0</v>
      </c>
      <c r="M51" s="113">
        <f t="shared" si="2"/>
        <v>0</v>
      </c>
      <c r="N51" s="113">
        <f t="shared" si="3"/>
        <v>0</v>
      </c>
      <c r="O51" s="113">
        <f t="shared" si="4"/>
        <v>0</v>
      </c>
      <c r="P51" s="117">
        <f t="shared" si="5"/>
        <v>0</v>
      </c>
      <c r="Q51" s="64" t="s">
        <v>46</v>
      </c>
    </row>
    <row r="52" spans="1:17" ht="20.399999999999999" x14ac:dyDescent="0.2">
      <c r="A52" s="53">
        <v>39</v>
      </c>
      <c r="B52" s="174" t="s">
        <v>229</v>
      </c>
      <c r="C52" s="189" t="s">
        <v>317</v>
      </c>
      <c r="D52" s="159" t="s">
        <v>246</v>
      </c>
      <c r="E52" s="210">
        <v>8</v>
      </c>
      <c r="F52" s="247"/>
      <c r="G52" s="165"/>
      <c r="H52" s="113">
        <f t="shared" si="6"/>
        <v>0</v>
      </c>
      <c r="I52" s="224"/>
      <c r="J52" s="165"/>
      <c r="K52" s="117">
        <f t="shared" si="0"/>
        <v>0</v>
      </c>
      <c r="L52" s="41">
        <f t="shared" si="1"/>
        <v>0</v>
      </c>
      <c r="M52" s="113">
        <f t="shared" si="2"/>
        <v>0</v>
      </c>
      <c r="N52" s="113">
        <f t="shared" si="3"/>
        <v>0</v>
      </c>
      <c r="O52" s="113">
        <f t="shared" si="4"/>
        <v>0</v>
      </c>
      <c r="P52" s="117">
        <f t="shared" si="5"/>
        <v>0</v>
      </c>
      <c r="Q52" s="64" t="s">
        <v>46</v>
      </c>
    </row>
    <row r="53" spans="1:17" ht="20.399999999999999" x14ac:dyDescent="0.2">
      <c r="A53" s="53">
        <v>40</v>
      </c>
      <c r="B53" s="174" t="s">
        <v>229</v>
      </c>
      <c r="C53" s="189" t="s">
        <v>318</v>
      </c>
      <c r="D53" s="159" t="s">
        <v>246</v>
      </c>
      <c r="E53" s="210">
        <v>6</v>
      </c>
      <c r="F53" s="247"/>
      <c r="G53" s="165"/>
      <c r="H53" s="113">
        <f t="shared" si="6"/>
        <v>0</v>
      </c>
      <c r="I53" s="224"/>
      <c r="J53" s="165"/>
      <c r="K53" s="117">
        <f t="shared" si="0"/>
        <v>0</v>
      </c>
      <c r="L53" s="41">
        <f t="shared" si="1"/>
        <v>0</v>
      </c>
      <c r="M53" s="113">
        <f t="shared" si="2"/>
        <v>0</v>
      </c>
      <c r="N53" s="113">
        <f t="shared" si="3"/>
        <v>0</v>
      </c>
      <c r="O53" s="113">
        <f t="shared" si="4"/>
        <v>0</v>
      </c>
      <c r="P53" s="117">
        <f t="shared" si="5"/>
        <v>0</v>
      </c>
      <c r="Q53" s="64" t="s">
        <v>46</v>
      </c>
    </row>
    <row r="54" spans="1:17" ht="20.399999999999999" x14ac:dyDescent="0.2">
      <c r="A54" s="53">
        <v>41</v>
      </c>
      <c r="B54" s="174" t="s">
        <v>229</v>
      </c>
      <c r="C54" s="189" t="s">
        <v>319</v>
      </c>
      <c r="D54" s="163" t="s">
        <v>246</v>
      </c>
      <c r="E54" s="211">
        <v>10</v>
      </c>
      <c r="F54" s="247"/>
      <c r="G54" s="165"/>
      <c r="H54" s="113">
        <f t="shared" si="6"/>
        <v>0</v>
      </c>
      <c r="I54" s="224"/>
      <c r="J54" s="165"/>
      <c r="K54" s="117">
        <f t="shared" si="0"/>
        <v>0</v>
      </c>
      <c r="L54" s="41">
        <f t="shared" si="1"/>
        <v>0</v>
      </c>
      <c r="M54" s="113">
        <f t="shared" si="2"/>
        <v>0</v>
      </c>
      <c r="N54" s="113">
        <f t="shared" si="3"/>
        <v>0</v>
      </c>
      <c r="O54" s="113">
        <f t="shared" si="4"/>
        <v>0</v>
      </c>
      <c r="P54" s="117">
        <f t="shared" si="5"/>
        <v>0</v>
      </c>
      <c r="Q54" s="64" t="s">
        <v>46</v>
      </c>
    </row>
    <row r="55" spans="1:17" ht="20.399999999999999" x14ac:dyDescent="0.2">
      <c r="A55" s="53">
        <v>42</v>
      </c>
      <c r="B55" s="174" t="s">
        <v>229</v>
      </c>
      <c r="C55" s="189" t="s">
        <v>320</v>
      </c>
      <c r="D55" s="159" t="s">
        <v>246</v>
      </c>
      <c r="E55" s="210">
        <v>4</v>
      </c>
      <c r="F55" s="247"/>
      <c r="G55" s="165"/>
      <c r="H55" s="113">
        <f t="shared" si="6"/>
        <v>0</v>
      </c>
      <c r="I55" s="224"/>
      <c r="J55" s="165"/>
      <c r="K55" s="117">
        <f t="shared" si="0"/>
        <v>0</v>
      </c>
      <c r="L55" s="41">
        <f t="shared" si="1"/>
        <v>0</v>
      </c>
      <c r="M55" s="113">
        <f t="shared" si="2"/>
        <v>0</v>
      </c>
      <c r="N55" s="113">
        <f t="shared" si="3"/>
        <v>0</v>
      </c>
      <c r="O55" s="113">
        <f t="shared" si="4"/>
        <v>0</v>
      </c>
      <c r="P55" s="117">
        <f t="shared" si="5"/>
        <v>0</v>
      </c>
      <c r="Q55" s="64" t="s">
        <v>46</v>
      </c>
    </row>
    <row r="56" spans="1:17" ht="20.399999999999999" x14ac:dyDescent="0.2">
      <c r="A56" s="53">
        <v>43</v>
      </c>
      <c r="B56" s="174" t="s">
        <v>229</v>
      </c>
      <c r="C56" s="189" t="s">
        <v>321</v>
      </c>
      <c r="D56" s="159" t="s">
        <v>246</v>
      </c>
      <c r="E56" s="210">
        <v>2</v>
      </c>
      <c r="F56" s="247"/>
      <c r="G56" s="165"/>
      <c r="H56" s="113">
        <f t="shared" si="6"/>
        <v>0</v>
      </c>
      <c r="I56" s="224"/>
      <c r="J56" s="165"/>
      <c r="K56" s="117">
        <f t="shared" si="0"/>
        <v>0</v>
      </c>
      <c r="L56" s="41">
        <f t="shared" si="1"/>
        <v>0</v>
      </c>
      <c r="M56" s="113">
        <f t="shared" si="2"/>
        <v>0</v>
      </c>
      <c r="N56" s="113">
        <f t="shared" si="3"/>
        <v>0</v>
      </c>
      <c r="O56" s="113">
        <f t="shared" si="4"/>
        <v>0</v>
      </c>
      <c r="P56" s="117">
        <f t="shared" si="5"/>
        <v>0</v>
      </c>
      <c r="Q56" s="64" t="s">
        <v>46</v>
      </c>
    </row>
    <row r="57" spans="1:17" ht="20.399999999999999" x14ac:dyDescent="0.2">
      <c r="A57" s="53">
        <v>44</v>
      </c>
      <c r="B57" s="174" t="s">
        <v>229</v>
      </c>
      <c r="C57" s="189" t="s">
        <v>405</v>
      </c>
      <c r="D57" s="159" t="s">
        <v>246</v>
      </c>
      <c r="E57" s="210">
        <v>5</v>
      </c>
      <c r="F57" s="247"/>
      <c r="G57" s="165"/>
      <c r="H57" s="113">
        <f t="shared" si="6"/>
        <v>0</v>
      </c>
      <c r="I57" s="224"/>
      <c r="J57" s="165"/>
      <c r="K57" s="117">
        <f t="shared" si="0"/>
        <v>0</v>
      </c>
      <c r="L57" s="41">
        <f t="shared" si="1"/>
        <v>0</v>
      </c>
      <c r="M57" s="113">
        <f t="shared" si="2"/>
        <v>0</v>
      </c>
      <c r="N57" s="113">
        <f t="shared" si="3"/>
        <v>0</v>
      </c>
      <c r="O57" s="113">
        <f t="shared" si="4"/>
        <v>0</v>
      </c>
      <c r="P57" s="117">
        <f t="shared" si="5"/>
        <v>0</v>
      </c>
      <c r="Q57" s="64" t="s">
        <v>46</v>
      </c>
    </row>
    <row r="58" spans="1:17" ht="20.399999999999999" x14ac:dyDescent="0.2">
      <c r="A58" s="53">
        <v>45</v>
      </c>
      <c r="B58" s="174" t="s">
        <v>229</v>
      </c>
      <c r="C58" s="189" t="s">
        <v>406</v>
      </c>
      <c r="D58" s="159" t="s">
        <v>246</v>
      </c>
      <c r="E58" s="210">
        <v>8</v>
      </c>
      <c r="F58" s="247"/>
      <c r="G58" s="165"/>
      <c r="H58" s="113">
        <f t="shared" si="6"/>
        <v>0</v>
      </c>
      <c r="I58" s="224"/>
      <c r="J58" s="165"/>
      <c r="K58" s="117">
        <f t="shared" si="0"/>
        <v>0</v>
      </c>
      <c r="L58" s="41">
        <f t="shared" si="1"/>
        <v>0</v>
      </c>
      <c r="M58" s="113">
        <f t="shared" si="2"/>
        <v>0</v>
      </c>
      <c r="N58" s="113">
        <f t="shared" si="3"/>
        <v>0</v>
      </c>
      <c r="O58" s="113">
        <f t="shared" si="4"/>
        <v>0</v>
      </c>
      <c r="P58" s="117">
        <f t="shared" si="5"/>
        <v>0</v>
      </c>
      <c r="Q58" s="64" t="s">
        <v>46</v>
      </c>
    </row>
    <row r="59" spans="1:17" ht="20.399999999999999" x14ac:dyDescent="0.2">
      <c r="A59" s="53">
        <v>46</v>
      </c>
      <c r="B59" s="174" t="s">
        <v>229</v>
      </c>
      <c r="C59" s="189" t="s">
        <v>407</v>
      </c>
      <c r="D59" s="163" t="s">
        <v>246</v>
      </c>
      <c r="E59" s="211">
        <v>8</v>
      </c>
      <c r="F59" s="247"/>
      <c r="G59" s="165"/>
      <c r="H59" s="113">
        <f t="shared" si="6"/>
        <v>0</v>
      </c>
      <c r="I59" s="224"/>
      <c r="J59" s="165"/>
      <c r="K59" s="117">
        <f t="shared" si="0"/>
        <v>0</v>
      </c>
      <c r="L59" s="41">
        <f t="shared" si="1"/>
        <v>0</v>
      </c>
      <c r="M59" s="113">
        <f t="shared" si="2"/>
        <v>0</v>
      </c>
      <c r="N59" s="113">
        <f t="shared" si="3"/>
        <v>0</v>
      </c>
      <c r="O59" s="113">
        <f t="shared" si="4"/>
        <v>0</v>
      </c>
      <c r="P59" s="117">
        <f t="shared" si="5"/>
        <v>0</v>
      </c>
      <c r="Q59" s="64" t="s">
        <v>46</v>
      </c>
    </row>
    <row r="60" spans="1:17" ht="20.399999999999999" x14ac:dyDescent="0.2">
      <c r="A60" s="53">
        <v>47</v>
      </c>
      <c r="B60" s="174" t="s">
        <v>229</v>
      </c>
      <c r="C60" s="189" t="s">
        <v>408</v>
      </c>
      <c r="D60" s="159" t="s">
        <v>246</v>
      </c>
      <c r="E60" s="210">
        <v>4</v>
      </c>
      <c r="F60" s="247"/>
      <c r="G60" s="165"/>
      <c r="H60" s="113">
        <f t="shared" si="6"/>
        <v>0</v>
      </c>
      <c r="I60" s="224"/>
      <c r="J60" s="165"/>
      <c r="K60" s="117">
        <f t="shared" si="0"/>
        <v>0</v>
      </c>
      <c r="L60" s="41">
        <f t="shared" si="1"/>
        <v>0</v>
      </c>
      <c r="M60" s="113">
        <f t="shared" si="2"/>
        <v>0</v>
      </c>
      <c r="N60" s="113">
        <f t="shared" si="3"/>
        <v>0</v>
      </c>
      <c r="O60" s="113">
        <f t="shared" si="4"/>
        <v>0</v>
      </c>
      <c r="P60" s="117">
        <f t="shared" si="5"/>
        <v>0</v>
      </c>
      <c r="Q60" s="64" t="s">
        <v>46</v>
      </c>
    </row>
    <row r="61" spans="1:17" ht="20.399999999999999" x14ac:dyDescent="0.2">
      <c r="A61" s="53">
        <v>48</v>
      </c>
      <c r="B61" s="174" t="s">
        <v>229</v>
      </c>
      <c r="C61" s="189" t="s">
        <v>409</v>
      </c>
      <c r="D61" s="159" t="s">
        <v>246</v>
      </c>
      <c r="E61" s="210">
        <v>10</v>
      </c>
      <c r="F61" s="247"/>
      <c r="G61" s="165"/>
      <c r="H61" s="113">
        <f t="shared" si="6"/>
        <v>0</v>
      </c>
      <c r="I61" s="224"/>
      <c r="J61" s="165"/>
      <c r="K61" s="117">
        <f t="shared" si="0"/>
        <v>0</v>
      </c>
      <c r="L61" s="41">
        <f t="shared" si="1"/>
        <v>0</v>
      </c>
      <c r="M61" s="113">
        <f t="shared" si="2"/>
        <v>0</v>
      </c>
      <c r="N61" s="113">
        <f t="shared" si="3"/>
        <v>0</v>
      </c>
      <c r="O61" s="113">
        <f t="shared" si="4"/>
        <v>0</v>
      </c>
      <c r="P61" s="117">
        <f t="shared" si="5"/>
        <v>0</v>
      </c>
      <c r="Q61" s="64" t="s">
        <v>46</v>
      </c>
    </row>
    <row r="62" spans="1:17" ht="20.399999999999999" x14ac:dyDescent="0.2">
      <c r="A62" s="53">
        <v>49</v>
      </c>
      <c r="B62" s="174" t="s">
        <v>229</v>
      </c>
      <c r="C62" s="189" t="s">
        <v>322</v>
      </c>
      <c r="D62" s="163" t="s">
        <v>111</v>
      </c>
      <c r="E62" s="211">
        <v>2</v>
      </c>
      <c r="F62" s="247"/>
      <c r="G62" s="165"/>
      <c r="H62" s="113">
        <f t="shared" si="6"/>
        <v>0</v>
      </c>
      <c r="I62" s="224"/>
      <c r="J62" s="165"/>
      <c r="K62" s="117">
        <f t="shared" si="0"/>
        <v>0</v>
      </c>
      <c r="L62" s="41">
        <f t="shared" si="1"/>
        <v>0</v>
      </c>
      <c r="M62" s="113">
        <f t="shared" si="2"/>
        <v>0</v>
      </c>
      <c r="N62" s="113">
        <f t="shared" si="3"/>
        <v>0</v>
      </c>
      <c r="O62" s="113">
        <f t="shared" si="4"/>
        <v>0</v>
      </c>
      <c r="P62" s="117">
        <f t="shared" si="5"/>
        <v>0</v>
      </c>
      <c r="Q62" s="64" t="s">
        <v>46</v>
      </c>
    </row>
    <row r="63" spans="1:17" ht="20.399999999999999" x14ac:dyDescent="0.2">
      <c r="A63" s="53">
        <v>50</v>
      </c>
      <c r="B63" s="174" t="s">
        <v>229</v>
      </c>
      <c r="C63" s="189" t="s">
        <v>323</v>
      </c>
      <c r="D63" s="163" t="s">
        <v>111</v>
      </c>
      <c r="E63" s="211">
        <v>1</v>
      </c>
      <c r="F63" s="247"/>
      <c r="G63" s="165"/>
      <c r="H63" s="113">
        <f t="shared" si="6"/>
        <v>0</v>
      </c>
      <c r="I63" s="224"/>
      <c r="J63" s="165"/>
      <c r="K63" s="117">
        <f t="shared" si="0"/>
        <v>0</v>
      </c>
      <c r="L63" s="41">
        <f t="shared" si="1"/>
        <v>0</v>
      </c>
      <c r="M63" s="113">
        <f t="shared" si="2"/>
        <v>0</v>
      </c>
      <c r="N63" s="113">
        <f t="shared" si="3"/>
        <v>0</v>
      </c>
      <c r="O63" s="113">
        <f t="shared" si="4"/>
        <v>0</v>
      </c>
      <c r="P63" s="117">
        <f t="shared" si="5"/>
        <v>0</v>
      </c>
      <c r="Q63" s="64" t="s">
        <v>46</v>
      </c>
    </row>
    <row r="64" spans="1:17" ht="20.399999999999999" x14ac:dyDescent="0.2">
      <c r="A64" s="53">
        <v>51</v>
      </c>
      <c r="B64" s="174" t="s">
        <v>229</v>
      </c>
      <c r="C64" s="189" t="s">
        <v>324</v>
      </c>
      <c r="D64" s="159" t="s">
        <v>279</v>
      </c>
      <c r="E64" s="210">
        <v>1</v>
      </c>
      <c r="F64" s="247"/>
      <c r="G64" s="165"/>
      <c r="H64" s="113">
        <f t="shared" si="6"/>
        <v>0</v>
      </c>
      <c r="I64" s="224"/>
      <c r="J64" s="165"/>
      <c r="K64" s="117">
        <f t="shared" si="0"/>
        <v>0</v>
      </c>
      <c r="L64" s="41">
        <f t="shared" si="1"/>
        <v>0</v>
      </c>
      <c r="M64" s="113">
        <f t="shared" si="2"/>
        <v>0</v>
      </c>
      <c r="N64" s="113">
        <f t="shared" si="3"/>
        <v>0</v>
      </c>
      <c r="O64" s="113">
        <f t="shared" si="4"/>
        <v>0</v>
      </c>
      <c r="P64" s="117">
        <f t="shared" si="5"/>
        <v>0</v>
      </c>
      <c r="Q64" s="64" t="s">
        <v>46</v>
      </c>
    </row>
    <row r="65" spans="1:17" ht="20.399999999999999" x14ac:dyDescent="0.2">
      <c r="A65" s="53">
        <v>52</v>
      </c>
      <c r="B65" s="174" t="s">
        <v>229</v>
      </c>
      <c r="C65" s="189" t="s">
        <v>325</v>
      </c>
      <c r="D65" s="159" t="s">
        <v>279</v>
      </c>
      <c r="E65" s="210">
        <v>1</v>
      </c>
      <c r="F65" s="247"/>
      <c r="G65" s="165"/>
      <c r="H65" s="113">
        <f t="shared" si="6"/>
        <v>0</v>
      </c>
      <c r="I65" s="224"/>
      <c r="J65" s="165"/>
      <c r="K65" s="117">
        <f t="shared" si="0"/>
        <v>0</v>
      </c>
      <c r="L65" s="41">
        <f t="shared" si="1"/>
        <v>0</v>
      </c>
      <c r="M65" s="113">
        <f t="shared" si="2"/>
        <v>0</v>
      </c>
      <c r="N65" s="113">
        <f t="shared" si="3"/>
        <v>0</v>
      </c>
      <c r="O65" s="113">
        <f t="shared" si="4"/>
        <v>0</v>
      </c>
      <c r="P65" s="117">
        <f t="shared" si="5"/>
        <v>0</v>
      </c>
      <c r="Q65" s="64" t="s">
        <v>46</v>
      </c>
    </row>
    <row r="66" spans="1:17" ht="20.399999999999999" x14ac:dyDescent="0.2">
      <c r="A66" s="53">
        <v>53</v>
      </c>
      <c r="B66" s="174" t="s">
        <v>229</v>
      </c>
      <c r="C66" s="189" t="s">
        <v>326</v>
      </c>
      <c r="D66" s="159" t="s">
        <v>279</v>
      </c>
      <c r="E66" s="210">
        <v>1</v>
      </c>
      <c r="F66" s="247"/>
      <c r="G66" s="165"/>
      <c r="H66" s="113">
        <f t="shared" si="6"/>
        <v>0</v>
      </c>
      <c r="I66" s="224"/>
      <c r="J66" s="165"/>
      <c r="K66" s="117">
        <f t="shared" si="0"/>
        <v>0</v>
      </c>
      <c r="L66" s="41">
        <f t="shared" si="1"/>
        <v>0</v>
      </c>
      <c r="M66" s="113">
        <f t="shared" si="2"/>
        <v>0</v>
      </c>
      <c r="N66" s="113">
        <f t="shared" si="3"/>
        <v>0</v>
      </c>
      <c r="O66" s="113">
        <f t="shared" si="4"/>
        <v>0</v>
      </c>
      <c r="P66" s="117">
        <f t="shared" si="5"/>
        <v>0</v>
      </c>
      <c r="Q66" s="64" t="s">
        <v>46</v>
      </c>
    </row>
    <row r="67" spans="1:17" ht="20.399999999999999" x14ac:dyDescent="0.2">
      <c r="A67" s="53">
        <v>54</v>
      </c>
      <c r="B67" s="174" t="s">
        <v>229</v>
      </c>
      <c r="C67" s="189" t="s">
        <v>327</v>
      </c>
      <c r="D67" s="159" t="s">
        <v>279</v>
      </c>
      <c r="E67" s="210">
        <v>1</v>
      </c>
      <c r="F67" s="247"/>
      <c r="G67" s="165"/>
      <c r="H67" s="113">
        <f t="shared" si="6"/>
        <v>0</v>
      </c>
      <c r="I67" s="224"/>
      <c r="J67" s="165"/>
      <c r="K67" s="117">
        <f t="shared" si="0"/>
        <v>0</v>
      </c>
      <c r="L67" s="41">
        <f t="shared" si="1"/>
        <v>0</v>
      </c>
      <c r="M67" s="113">
        <f t="shared" si="2"/>
        <v>0</v>
      </c>
      <c r="N67" s="113">
        <f t="shared" si="3"/>
        <v>0</v>
      </c>
      <c r="O67" s="113">
        <f t="shared" si="4"/>
        <v>0</v>
      </c>
      <c r="P67" s="117">
        <f t="shared" si="5"/>
        <v>0</v>
      </c>
      <c r="Q67" s="64" t="s">
        <v>46</v>
      </c>
    </row>
    <row r="68" spans="1:17" ht="20.399999999999999" x14ac:dyDescent="0.2">
      <c r="A68" s="53">
        <v>55</v>
      </c>
      <c r="B68" s="174" t="s">
        <v>229</v>
      </c>
      <c r="C68" s="189" t="s">
        <v>328</v>
      </c>
      <c r="D68" s="159" t="s">
        <v>279</v>
      </c>
      <c r="E68" s="210">
        <v>1</v>
      </c>
      <c r="F68" s="247"/>
      <c r="G68" s="165"/>
      <c r="H68" s="113">
        <f t="shared" si="6"/>
        <v>0</v>
      </c>
      <c r="I68" s="224"/>
      <c r="J68" s="165"/>
      <c r="K68" s="117">
        <f t="shared" si="0"/>
        <v>0</v>
      </c>
      <c r="L68" s="41">
        <f t="shared" si="1"/>
        <v>0</v>
      </c>
      <c r="M68" s="113">
        <f t="shared" si="2"/>
        <v>0</v>
      </c>
      <c r="N68" s="113">
        <f t="shared" si="3"/>
        <v>0</v>
      </c>
      <c r="O68" s="113">
        <f t="shared" si="4"/>
        <v>0</v>
      </c>
      <c r="P68" s="117">
        <f t="shared" si="5"/>
        <v>0</v>
      </c>
      <c r="Q68" s="64" t="s">
        <v>46</v>
      </c>
    </row>
    <row r="69" spans="1:17" ht="20.399999999999999" x14ac:dyDescent="0.2">
      <c r="A69" s="53">
        <v>56</v>
      </c>
      <c r="B69" s="174" t="s">
        <v>229</v>
      </c>
      <c r="C69" s="189" t="s">
        <v>329</v>
      </c>
      <c r="D69" s="159" t="s">
        <v>279</v>
      </c>
      <c r="E69" s="210">
        <v>1</v>
      </c>
      <c r="F69" s="247"/>
      <c r="G69" s="165"/>
      <c r="H69" s="113">
        <f t="shared" si="6"/>
        <v>0</v>
      </c>
      <c r="I69" s="224"/>
      <c r="J69" s="165"/>
      <c r="K69" s="117">
        <f t="shared" si="0"/>
        <v>0</v>
      </c>
      <c r="L69" s="41">
        <f t="shared" si="1"/>
        <v>0</v>
      </c>
      <c r="M69" s="113">
        <f t="shared" si="2"/>
        <v>0</v>
      </c>
      <c r="N69" s="113">
        <f t="shared" si="3"/>
        <v>0</v>
      </c>
      <c r="O69" s="113">
        <f t="shared" si="4"/>
        <v>0</v>
      </c>
      <c r="P69" s="117">
        <f t="shared" si="5"/>
        <v>0</v>
      </c>
      <c r="Q69" s="64" t="s">
        <v>46</v>
      </c>
    </row>
    <row r="70" spans="1:17" ht="21" thickBot="1" x14ac:dyDescent="0.25">
      <c r="A70" s="54">
        <v>57</v>
      </c>
      <c r="B70" s="206" t="s">
        <v>229</v>
      </c>
      <c r="C70" s="212" t="s">
        <v>330</v>
      </c>
      <c r="D70" s="160" t="s">
        <v>279</v>
      </c>
      <c r="E70" s="213">
        <v>1</v>
      </c>
      <c r="F70" s="248"/>
      <c r="G70" s="178"/>
      <c r="H70" s="115">
        <f t="shared" si="6"/>
        <v>0</v>
      </c>
      <c r="I70" s="225"/>
      <c r="J70" s="178"/>
      <c r="K70" s="118">
        <f t="shared" si="0"/>
        <v>0</v>
      </c>
      <c r="L70" s="42">
        <f t="shared" si="1"/>
        <v>0</v>
      </c>
      <c r="M70" s="115">
        <f t="shared" si="2"/>
        <v>0</v>
      </c>
      <c r="N70" s="115">
        <f t="shared" si="3"/>
        <v>0</v>
      </c>
      <c r="O70" s="115">
        <f t="shared" si="4"/>
        <v>0</v>
      </c>
      <c r="P70" s="118">
        <f t="shared" si="5"/>
        <v>0</v>
      </c>
      <c r="Q70" s="64" t="s">
        <v>46</v>
      </c>
    </row>
    <row r="71" spans="1:17" ht="12" customHeight="1" thickBot="1" x14ac:dyDescent="0.25">
      <c r="A71" s="320" t="s">
        <v>62</v>
      </c>
      <c r="B71" s="321"/>
      <c r="C71" s="321"/>
      <c r="D71" s="321"/>
      <c r="E71" s="321"/>
      <c r="F71" s="321"/>
      <c r="G71" s="321"/>
      <c r="H71" s="321"/>
      <c r="I71" s="321"/>
      <c r="J71" s="321"/>
      <c r="K71" s="322"/>
      <c r="L71" s="132">
        <f>SUM(L14:L70)</f>
        <v>0</v>
      </c>
      <c r="M71" s="133">
        <f>SUM(M14:M70)</f>
        <v>0</v>
      </c>
      <c r="N71" s="133">
        <f>SUM(N14:N70)</f>
        <v>0</v>
      </c>
      <c r="O71" s="133">
        <f>SUM(O14:O70)</f>
        <v>0</v>
      </c>
      <c r="P71" s="134">
        <f>SUM(P14:P70)</f>
        <v>0</v>
      </c>
    </row>
    <row r="72" spans="1:17" x14ac:dyDescent="0.2">
      <c r="A72" s="16"/>
      <c r="B72" s="16"/>
      <c r="C72" s="16"/>
      <c r="D72" s="16"/>
      <c r="E72" s="16"/>
      <c r="F72" s="16"/>
      <c r="G72" s="16"/>
      <c r="H72" s="16"/>
      <c r="I72" s="16"/>
      <c r="J72" s="16"/>
      <c r="K72" s="16"/>
      <c r="L72" s="16"/>
      <c r="M72" s="16"/>
      <c r="N72" s="16"/>
      <c r="O72" s="16"/>
      <c r="P72" s="16"/>
    </row>
    <row r="73" spans="1:17" x14ac:dyDescent="0.2">
      <c r="A73" s="16"/>
      <c r="B73" s="16"/>
      <c r="C73" s="16"/>
      <c r="D73" s="16"/>
      <c r="E73" s="16"/>
      <c r="F73" s="16"/>
      <c r="G73" s="16"/>
      <c r="H73" s="16"/>
      <c r="I73" s="16"/>
      <c r="J73" s="16"/>
      <c r="K73" s="16"/>
      <c r="L73" s="16"/>
      <c r="M73" s="16"/>
      <c r="N73" s="16"/>
      <c r="O73" s="16"/>
      <c r="P73" s="16"/>
    </row>
    <row r="74" spans="1:17" x14ac:dyDescent="0.2">
      <c r="A74" s="1" t="s">
        <v>14</v>
      </c>
      <c r="B74" s="16"/>
      <c r="C74" s="323" t="str">
        <f>'Kops n'!C35:H35</f>
        <v>Gundega Ābelīte 03.06.2024</v>
      </c>
      <c r="D74" s="323"/>
      <c r="E74" s="323"/>
      <c r="F74" s="323"/>
      <c r="G74" s="323"/>
      <c r="H74" s="323"/>
      <c r="I74" s="16"/>
      <c r="J74" s="16"/>
      <c r="K74" s="16"/>
      <c r="L74" s="16"/>
      <c r="M74" s="16"/>
      <c r="N74" s="16"/>
      <c r="O74" s="16"/>
      <c r="P74" s="16"/>
    </row>
    <row r="75" spans="1:17" x14ac:dyDescent="0.2">
      <c r="A75" s="16"/>
      <c r="B75" s="16"/>
      <c r="C75" s="249" t="s">
        <v>15</v>
      </c>
      <c r="D75" s="249"/>
      <c r="E75" s="249"/>
      <c r="F75" s="249"/>
      <c r="G75" s="249"/>
      <c r="H75" s="249"/>
      <c r="I75" s="16"/>
      <c r="J75" s="16"/>
      <c r="K75" s="16"/>
      <c r="L75" s="16"/>
      <c r="M75" s="16"/>
      <c r="N75" s="16"/>
      <c r="O75" s="16"/>
      <c r="P75" s="16"/>
    </row>
    <row r="76" spans="1:17" x14ac:dyDescent="0.2">
      <c r="A76" s="16"/>
      <c r="B76" s="16"/>
      <c r="C76" s="16"/>
      <c r="D76" s="16"/>
      <c r="E76" s="16"/>
      <c r="F76" s="16"/>
      <c r="G76" s="16"/>
      <c r="H76" s="16"/>
      <c r="I76" s="16"/>
      <c r="J76" s="16"/>
      <c r="K76" s="16"/>
      <c r="L76" s="16"/>
      <c r="M76" s="16"/>
      <c r="N76" s="16"/>
      <c r="O76" s="16"/>
      <c r="P76" s="16"/>
    </row>
    <row r="77" spans="1:17" x14ac:dyDescent="0.2">
      <c r="A77" s="268" t="str">
        <f>'Kops n'!A38:D38</f>
        <v>Tāme sastādīta 2024. gada 3. jūnijā</v>
      </c>
      <c r="B77" s="269"/>
      <c r="C77" s="269"/>
      <c r="D77" s="269"/>
      <c r="E77" s="16"/>
      <c r="F77" s="16"/>
      <c r="G77" s="16"/>
      <c r="H77" s="16"/>
      <c r="I77" s="16"/>
      <c r="J77" s="16"/>
      <c r="K77" s="16"/>
      <c r="L77" s="16"/>
      <c r="M77" s="16"/>
      <c r="N77" s="16"/>
      <c r="O77" s="16"/>
      <c r="P77" s="16"/>
    </row>
    <row r="78" spans="1:17" x14ac:dyDescent="0.2">
      <c r="A78" s="16"/>
      <c r="B78" s="16"/>
      <c r="C78" s="16"/>
      <c r="D78" s="16"/>
      <c r="E78" s="16"/>
      <c r="F78" s="16"/>
      <c r="G78" s="16"/>
      <c r="H78" s="16"/>
      <c r="I78" s="16"/>
      <c r="J78" s="16"/>
      <c r="K78" s="16"/>
      <c r="L78" s="16"/>
      <c r="M78" s="16"/>
      <c r="N78" s="16"/>
      <c r="O78" s="16"/>
      <c r="P78" s="16"/>
    </row>
    <row r="79" spans="1:17" x14ac:dyDescent="0.2">
      <c r="A79" s="1" t="s">
        <v>41</v>
      </c>
      <c r="B79" s="16"/>
      <c r="C79" s="323" t="str">
        <f>'Kops n'!C40:H40</f>
        <v>Gundega Ābelīte 03.06.2024</v>
      </c>
      <c r="D79" s="323"/>
      <c r="E79" s="323"/>
      <c r="F79" s="323"/>
      <c r="G79" s="323"/>
      <c r="H79" s="323"/>
      <c r="I79" s="16"/>
      <c r="J79" s="16"/>
      <c r="K79" s="16"/>
      <c r="L79" s="16"/>
      <c r="M79" s="16"/>
      <c r="N79" s="16"/>
      <c r="O79" s="16"/>
      <c r="P79" s="16"/>
    </row>
    <row r="80" spans="1:17" x14ac:dyDescent="0.2">
      <c r="A80" s="16"/>
      <c r="B80" s="16"/>
      <c r="C80" s="249" t="s">
        <v>15</v>
      </c>
      <c r="D80" s="249"/>
      <c r="E80" s="249"/>
      <c r="F80" s="249"/>
      <c r="G80" s="249"/>
      <c r="H80" s="249"/>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80" t="s">
        <v>16</v>
      </c>
      <c r="B82" s="43"/>
      <c r="C82" s="87" t="str">
        <f>'Kops n'!C43</f>
        <v>1-00180</v>
      </c>
      <c r="D82" s="43"/>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80:H80"/>
    <mergeCell ref="C4:I4"/>
    <mergeCell ref="F12:K12"/>
    <mergeCell ref="A9:F9"/>
    <mergeCell ref="J9:M9"/>
    <mergeCell ref="D8:L8"/>
    <mergeCell ref="A71:K71"/>
    <mergeCell ref="C74:H74"/>
    <mergeCell ref="C75:H75"/>
    <mergeCell ref="A77:D77"/>
    <mergeCell ref="C79:H79"/>
  </mergeCells>
  <phoneticPr fontId="11" type="noConversion"/>
  <conditionalFormatting sqref="A14:E56 A62:E70 A57:B61 D57:E61">
    <cfRule type="cellIs" dxfId="48" priority="2" operator="equal">
      <formula>0</formula>
    </cfRule>
  </conditionalFormatting>
  <conditionalFormatting sqref="A9:F9">
    <cfRule type="containsText" dxfId="47" priority="3" operator="containsText" text="Tāme sastādīta  20__. gada tirgus cenās, pamatojoties uz ___ daļas rasējumiem">
      <formula>NOT(ISERROR(SEARCH("Tāme sastādīta  20__. gada tirgus cenās, pamatojoties uz ___ daļas rasējumiem",A9)))</formula>
    </cfRule>
  </conditionalFormatting>
  <conditionalFormatting sqref="A71:K71">
    <cfRule type="containsText" dxfId="46" priority="25" operator="containsText" text="Tiešās izmaksas kopā, t. sk. darba devēja sociālais nodoklis __.__% ">
      <formula>NOT(ISERROR(SEARCH("Tiešās izmaksas kopā, t. sk. darba devēja sociālais nodoklis __.__% ",A71)))</formula>
    </cfRule>
  </conditionalFormatting>
  <conditionalFormatting sqref="C74:H74">
    <cfRule type="cellIs" dxfId="45" priority="33" operator="equal">
      <formula>0</formula>
    </cfRule>
  </conditionalFormatting>
  <conditionalFormatting sqref="C79:H79">
    <cfRule type="cellIs" dxfId="44" priority="34" operator="equal">
      <formula>0</formula>
    </cfRule>
  </conditionalFormatting>
  <conditionalFormatting sqref="C2:I2">
    <cfRule type="cellIs" dxfId="43" priority="39" operator="equal">
      <formula>0</formula>
    </cfRule>
  </conditionalFormatting>
  <conditionalFormatting sqref="C4:I4">
    <cfRule type="cellIs" dxfId="42" priority="31" operator="equal">
      <formula>0</formula>
    </cfRule>
  </conditionalFormatting>
  <conditionalFormatting sqref="D1">
    <cfRule type="cellIs" dxfId="41" priority="27" operator="equal">
      <formula>0</formula>
    </cfRule>
  </conditionalFormatting>
  <conditionalFormatting sqref="D5:L8 H14:H70 K14:P70">
    <cfRule type="cellIs" dxfId="40" priority="28" operator="equal">
      <formula>0</formula>
    </cfRule>
  </conditionalFormatting>
  <conditionalFormatting sqref="F57:F70">
    <cfRule type="cellIs" dxfId="39" priority="16" operator="equal">
      <formula>0</formula>
    </cfRule>
  </conditionalFormatting>
  <conditionalFormatting sqref="F14:G56 G14:G70 I14:J70 Q14:Q70">
    <cfRule type="cellIs" dxfId="38" priority="30" operator="equal">
      <formula>0</formula>
    </cfRule>
  </conditionalFormatting>
  <conditionalFormatting sqref="L71:P71">
    <cfRule type="cellIs" dxfId="37" priority="32" operator="equal">
      <formula>0</formula>
    </cfRule>
  </conditionalFormatting>
  <conditionalFormatting sqref="N9:O9">
    <cfRule type="cellIs" dxfId="36" priority="42" operator="equal">
      <formula>0</formula>
    </cfRule>
  </conditionalFormatting>
  <conditionalFormatting sqref="C57:C61">
    <cfRule type="cellIs" dxfId="35" priority="1" operator="equal">
      <formula>0</formula>
    </cfRule>
  </conditionalFormatting>
  <dataValidations count="1">
    <dataValidation type="list" allowBlank="1" showInputMessage="1" showErrorMessage="1" sqref="Q14:Q7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6" operator="containsText" id="{8D07DFFB-F62B-48FD-9EA3-0019764D2C95}">
            <xm:f>NOT(ISERROR(SEARCH("Tāme sastādīta ____. gada ___. ______________",A77)))</xm:f>
            <xm:f>"Tāme sastādīta ____. gada ___. ______________"</xm:f>
            <x14:dxf>
              <font>
                <color auto="1"/>
              </font>
              <fill>
                <patternFill>
                  <bgColor rgb="FFC6EFCE"/>
                </patternFill>
              </fill>
            </x14:dxf>
          </x14:cfRule>
          <xm:sqref>A77</xm:sqref>
        </x14:conditionalFormatting>
        <x14:conditionalFormatting xmlns:xm="http://schemas.microsoft.com/office/excel/2006/main">
          <x14:cfRule type="containsText" priority="35" operator="containsText" id="{2E0F3D08-6598-4427-9938-13957157366A}">
            <xm:f>NOT(ISERROR(SEARCH("Sertifikāta Nr. _________________________________",A82)))</xm:f>
            <xm:f>"Sertifikāta Nr. _________________________________"</xm:f>
            <x14:dxf>
              <font>
                <color auto="1"/>
              </font>
              <fill>
                <patternFill>
                  <bgColor rgb="FFC6EFCE"/>
                </patternFill>
              </fill>
            </x14:dxf>
          </x14:cfRule>
          <xm:sqref>A82</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C00000"/>
  </sheetPr>
  <dimension ref="A1:P83"/>
  <sheetViews>
    <sheetView workbookViewId="0">
      <selection activeCell="A16" sqref="A16:XFD1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'10a+c+n'!D1</f>
        <v>10</v>
      </c>
      <c r="E1" s="22"/>
      <c r="F1" s="22"/>
      <c r="G1" s="22"/>
      <c r="H1" s="22"/>
      <c r="I1" s="22"/>
      <c r="J1" s="22"/>
      <c r="N1" s="26"/>
      <c r="O1" s="27"/>
      <c r="P1" s="28"/>
    </row>
    <row r="2" spans="1:16" x14ac:dyDescent="0.2">
      <c r="A2" s="29"/>
      <c r="B2" s="29"/>
      <c r="C2" s="335" t="str">
        <f>'10a+c+n'!C2:I2</f>
        <v xml:space="preserve">Apkures sistēmas pārbūve  </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'10a+c+n'!A9</f>
        <v>Tāme sastādīta  2024. gada tirgus cenās, pamatojoties uz AVK daļas rasējumiem</v>
      </c>
      <c r="B9" s="332"/>
      <c r="C9" s="332"/>
      <c r="D9" s="332"/>
      <c r="E9" s="332"/>
      <c r="F9" s="332"/>
      <c r="G9" s="31"/>
      <c r="H9" s="31"/>
      <c r="I9" s="31"/>
      <c r="J9" s="333" t="s">
        <v>45</v>
      </c>
      <c r="K9" s="333"/>
      <c r="L9" s="333"/>
      <c r="M9" s="333"/>
      <c r="N9" s="334">
        <f>P71</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ht="20.399999999999999" x14ac:dyDescent="0.2">
      <c r="A14" s="52">
        <f>IF(P14=0,0,IF(COUNTBLANK(P14)=1,0,COUNTA($P$14:P14)))</f>
        <v>0</v>
      </c>
      <c r="B14" s="23" t="str">
        <f>IF($C$4="Attiecināmās izmaksas",IF('10a+c+n'!$Q14="A",'10a+c+n'!B14,0),0)</f>
        <v>17-00000</v>
      </c>
      <c r="C14" s="23" t="str">
        <f>IF($C$4="Attiecināmās izmaksas",IF('10a+c+n'!$Q14="A",'10a+c+n'!C14,0),0)</f>
        <v xml:space="preserve">Apkures siltummainis  19 KW  XB05M-1-16        004B3557  </v>
      </c>
      <c r="D14" s="23" t="str">
        <f>IF($C$4="Attiecināmās izmaksas",IF('10a+c+n'!$Q14="A",'10a+c+n'!D14,0),0)</f>
        <v>kpl</v>
      </c>
      <c r="E14" s="46"/>
      <c r="F14" s="66"/>
      <c r="G14" s="119"/>
      <c r="H14" s="119">
        <f>IF($C$4="Attiecināmās izmaksas",IF('10a+c+n'!$Q14="A",'10a+c+n'!H14,0),0)</f>
        <v>0</v>
      </c>
      <c r="I14" s="119"/>
      <c r="J14" s="119"/>
      <c r="K14" s="120">
        <f>IF($C$4="Attiecināmās izmaksas",IF('10a+c+n'!$Q14="A",'10a+c+n'!K14,0),0)</f>
        <v>0</v>
      </c>
      <c r="L14" s="66">
        <f>IF($C$4="Attiecināmās izmaksas",IF('10a+c+n'!$Q14="A",'10a+c+n'!L14,0),0)</f>
        <v>0</v>
      </c>
      <c r="M14" s="119">
        <f>IF($C$4="Attiecināmās izmaksas",IF('10a+c+n'!$Q14="A",'10a+c+n'!M14,0),0)</f>
        <v>0</v>
      </c>
      <c r="N14" s="119">
        <f>IF($C$4="Attiecināmās izmaksas",IF('10a+c+n'!$Q14="A",'10a+c+n'!N14,0),0)</f>
        <v>0</v>
      </c>
      <c r="O14" s="119">
        <f>IF($C$4="Attiecināmās izmaksas",IF('10a+c+n'!$Q14="A",'10a+c+n'!O14,0),0)</f>
        <v>0</v>
      </c>
      <c r="P14" s="120">
        <f>IF($C$4="Attiecināmās izmaksas",IF('10a+c+n'!$Q14="A",'10a+c+n'!P14,0),0)</f>
        <v>0</v>
      </c>
    </row>
    <row r="15" spans="1:16" ht="20.399999999999999" x14ac:dyDescent="0.2">
      <c r="A15" s="53">
        <f>IF(P15=0,0,IF(COUNTBLANK(P15)=1,0,COUNTA($P$14:P15)))</f>
        <v>0</v>
      </c>
      <c r="B15" s="24" t="str">
        <f>IF($C$4="Attiecināmās izmaksas",IF('10a+c+n'!$Q15="A",'10a+c+n'!B15,0),0)</f>
        <v>17-00000</v>
      </c>
      <c r="C15" s="24" t="str">
        <f>IF($C$4="Attiecināmās izmaksas",IF('10a+c+n'!$Q15="A",'10a+c+n'!C15,0),0)</f>
        <v>Karstā ūdens siltummainis 57 KW  XB06L-1-26   004B2028</v>
      </c>
      <c r="D15" s="24" t="str">
        <f>IF($C$4="Attiecināmās izmaksas",IF('10a+c+n'!$Q15="A",'10a+c+n'!D15,0),0)</f>
        <v>kpl</v>
      </c>
      <c r="E15" s="47"/>
      <c r="F15" s="68"/>
      <c r="G15" s="121"/>
      <c r="H15" s="121">
        <f>IF($C$4="Attiecināmās izmaksas",IF('10a+c+n'!$Q15="A",'10a+c+n'!H15,0),0)</f>
        <v>0</v>
      </c>
      <c r="I15" s="121"/>
      <c r="J15" s="121"/>
      <c r="K15" s="122">
        <f>IF($C$4="Attiecināmās izmaksas",IF('10a+c+n'!$Q15="A",'10a+c+n'!K15,0),0)</f>
        <v>0</v>
      </c>
      <c r="L15" s="68">
        <f>IF($C$4="Attiecināmās izmaksas",IF('10a+c+n'!$Q15="A",'10a+c+n'!L15,0),0)</f>
        <v>0</v>
      </c>
      <c r="M15" s="121">
        <f>IF($C$4="Attiecināmās izmaksas",IF('10a+c+n'!$Q15="A",'10a+c+n'!M15,0),0)</f>
        <v>0</v>
      </c>
      <c r="N15" s="121">
        <f>IF($C$4="Attiecināmās izmaksas",IF('10a+c+n'!$Q15="A",'10a+c+n'!N15,0),0)</f>
        <v>0</v>
      </c>
      <c r="O15" s="121">
        <f>IF($C$4="Attiecināmās izmaksas",IF('10a+c+n'!$Q15="A",'10a+c+n'!O15,0),0)</f>
        <v>0</v>
      </c>
      <c r="P15" s="122">
        <f>IF($C$4="Attiecināmās izmaksas",IF('10a+c+n'!$Q15="A",'10a+c+n'!P15,0),0)</f>
        <v>0</v>
      </c>
    </row>
    <row r="16" spans="1:16" ht="20.399999999999999" x14ac:dyDescent="0.2">
      <c r="A16" s="53">
        <f>IF(P16=0,0,IF(COUNTBLANK(P16)=1,0,COUNTA($P$14:P16)))</f>
        <v>0</v>
      </c>
      <c r="B16" s="24" t="str">
        <f>IF($C$4="Attiecināmās izmaksas",IF('10a+c+n'!$Q16="A",'10a+c+n'!B16,0),0)</f>
        <v>17-00000</v>
      </c>
      <c r="C16" s="24" t="str">
        <f>IF($C$4="Attiecināmās izmaksas",IF('10a+c+n'!$Q16="A",'10a+c+n'!C16,0),0)</f>
        <v>Diferenciāla spiediena regulators  AVP DN15 Kvs=4.0</v>
      </c>
      <c r="D16" s="24" t="str">
        <f>IF($C$4="Attiecināmās izmaksas",IF('10a+c+n'!$Q16="A",'10a+c+n'!D16,0),0)</f>
        <v>gb</v>
      </c>
      <c r="E16" s="47"/>
      <c r="F16" s="68"/>
      <c r="G16" s="121"/>
      <c r="H16" s="121">
        <f>IF($C$4="Attiecināmās izmaksas",IF('10a+c+n'!$Q16="A",'10a+c+n'!H16,0),0)</f>
        <v>0</v>
      </c>
      <c r="I16" s="121"/>
      <c r="J16" s="121"/>
      <c r="K16" s="122">
        <f>IF($C$4="Attiecināmās izmaksas",IF('10a+c+n'!$Q16="A",'10a+c+n'!K16,0),0)</f>
        <v>0</v>
      </c>
      <c r="L16" s="68">
        <f>IF($C$4="Attiecināmās izmaksas",IF('10a+c+n'!$Q16="A",'10a+c+n'!L16,0),0)</f>
        <v>0</v>
      </c>
      <c r="M16" s="121">
        <f>IF($C$4="Attiecināmās izmaksas",IF('10a+c+n'!$Q16="A",'10a+c+n'!M16,0),0)</f>
        <v>0</v>
      </c>
      <c r="N16" s="121">
        <f>IF($C$4="Attiecināmās izmaksas",IF('10a+c+n'!$Q16="A",'10a+c+n'!N16,0),0)</f>
        <v>0</v>
      </c>
      <c r="O16" s="121">
        <f>IF($C$4="Attiecināmās izmaksas",IF('10a+c+n'!$Q16="A",'10a+c+n'!O16,0),0)</f>
        <v>0</v>
      </c>
      <c r="P16" s="122">
        <f>IF($C$4="Attiecināmās izmaksas",IF('10a+c+n'!$Q16="A",'10a+c+n'!P16,0),0)</f>
        <v>0</v>
      </c>
    </row>
    <row r="17" spans="1:16" ht="20.399999999999999" x14ac:dyDescent="0.2">
      <c r="A17" s="53">
        <f>IF(P17=0,0,IF(COUNTBLANK(P17)=1,0,COUNTA($P$14:P17)))</f>
        <v>0</v>
      </c>
      <c r="B17" s="24" t="str">
        <f>IF($C$4="Attiecināmās izmaksas",IF('10a+c+n'!$Q17="A",'10a+c+n'!B17,0),0)</f>
        <v>17-00000</v>
      </c>
      <c r="C17" s="24" t="str">
        <f>IF($C$4="Attiecināmās izmaksas",IF('10a+c+n'!$Q17="A",'10a+c+n'!C17,0),0)</f>
        <v>Procesors ECL210  ar karti A266</v>
      </c>
      <c r="D17" s="24" t="str">
        <f>IF($C$4="Attiecināmās izmaksas",IF('10a+c+n'!$Q17="A",'10a+c+n'!D17,0),0)</f>
        <v>kpl</v>
      </c>
      <c r="E17" s="47"/>
      <c r="F17" s="68"/>
      <c r="G17" s="121"/>
      <c r="H17" s="121">
        <f>IF($C$4="Attiecināmās izmaksas",IF('10a+c+n'!$Q17="A",'10a+c+n'!H17,0),0)</f>
        <v>0</v>
      </c>
      <c r="I17" s="121"/>
      <c r="J17" s="121"/>
      <c r="K17" s="122">
        <f>IF($C$4="Attiecināmās izmaksas",IF('10a+c+n'!$Q17="A",'10a+c+n'!K17,0),0)</f>
        <v>0</v>
      </c>
      <c r="L17" s="68">
        <f>IF($C$4="Attiecināmās izmaksas",IF('10a+c+n'!$Q17="A",'10a+c+n'!L17,0),0)</f>
        <v>0</v>
      </c>
      <c r="M17" s="121">
        <f>IF($C$4="Attiecināmās izmaksas",IF('10a+c+n'!$Q17="A",'10a+c+n'!M17,0),0)</f>
        <v>0</v>
      </c>
      <c r="N17" s="121">
        <f>IF($C$4="Attiecināmās izmaksas",IF('10a+c+n'!$Q17="A",'10a+c+n'!N17,0),0)</f>
        <v>0</v>
      </c>
      <c r="O17" s="121">
        <f>IF($C$4="Attiecināmās izmaksas",IF('10a+c+n'!$Q17="A",'10a+c+n'!O17,0),0)</f>
        <v>0</v>
      </c>
      <c r="P17" s="122">
        <f>IF($C$4="Attiecināmās izmaksas",IF('10a+c+n'!$Q17="A",'10a+c+n'!P17,0),0)</f>
        <v>0</v>
      </c>
    </row>
    <row r="18" spans="1:16" ht="20.399999999999999" x14ac:dyDescent="0.2">
      <c r="A18" s="53">
        <f>IF(P18=0,0,IF(COUNTBLANK(P18)=1,0,COUNTA($P$14:P18)))</f>
        <v>0</v>
      </c>
      <c r="B18" s="24" t="str">
        <f>IF($C$4="Attiecināmās izmaksas",IF('10a+c+n'!$Q18="A",'10a+c+n'!B18,0),0)</f>
        <v>17-00000</v>
      </c>
      <c r="C18" s="24" t="str">
        <f>IF($C$4="Attiecināmās izmaksas",IF('10a+c+n'!$Q18="A",'10a+c+n'!C18,0),0)</f>
        <v>Regulēšanas vārsts VM2 Dn15 Kvs 4.0 m3/h</v>
      </c>
      <c r="D18" s="24" t="str">
        <f>IF($C$4="Attiecināmās izmaksas",IF('10a+c+n'!$Q18="A",'10a+c+n'!D18,0),0)</f>
        <v>gb</v>
      </c>
      <c r="E18" s="47"/>
      <c r="F18" s="68"/>
      <c r="G18" s="121"/>
      <c r="H18" s="121">
        <f>IF($C$4="Attiecināmās izmaksas",IF('10a+c+n'!$Q18="A",'10a+c+n'!H18,0),0)</f>
        <v>0</v>
      </c>
      <c r="I18" s="121"/>
      <c r="J18" s="121"/>
      <c r="K18" s="122">
        <f>IF($C$4="Attiecināmās izmaksas",IF('10a+c+n'!$Q18="A",'10a+c+n'!K18,0),0)</f>
        <v>0</v>
      </c>
      <c r="L18" s="68">
        <f>IF($C$4="Attiecināmās izmaksas",IF('10a+c+n'!$Q18="A",'10a+c+n'!L18,0),0)</f>
        <v>0</v>
      </c>
      <c r="M18" s="121">
        <f>IF($C$4="Attiecināmās izmaksas",IF('10a+c+n'!$Q18="A",'10a+c+n'!M18,0),0)</f>
        <v>0</v>
      </c>
      <c r="N18" s="121">
        <f>IF($C$4="Attiecināmās izmaksas",IF('10a+c+n'!$Q18="A",'10a+c+n'!N18,0),0)</f>
        <v>0</v>
      </c>
      <c r="O18" s="121">
        <f>IF($C$4="Attiecināmās izmaksas",IF('10a+c+n'!$Q18="A",'10a+c+n'!O18,0),0)</f>
        <v>0</v>
      </c>
      <c r="P18" s="122">
        <f>IF($C$4="Attiecināmās izmaksas",IF('10a+c+n'!$Q18="A",'10a+c+n'!P18,0),0)</f>
        <v>0</v>
      </c>
    </row>
    <row r="19" spans="1:16" ht="20.399999999999999" x14ac:dyDescent="0.2">
      <c r="A19" s="53">
        <f>IF(P19=0,0,IF(COUNTBLANK(P19)=1,0,COUNTA($P$14:P19)))</f>
        <v>0</v>
      </c>
      <c r="B19" s="24" t="str">
        <f>IF($C$4="Attiecināmās izmaksas",IF('10a+c+n'!$Q19="A",'10a+c+n'!B19,0),0)</f>
        <v>17-00000</v>
      </c>
      <c r="C19" s="24" t="str">
        <f>IF($C$4="Attiecināmās izmaksas",IF('10a+c+n'!$Q19="A",'10a+c+n'!C19,0),0)</f>
        <v>Regulēšanas vārsts VS2 Dn15 Kvs 1.6 m3/h</v>
      </c>
      <c r="D19" s="24" t="str">
        <f>IF($C$4="Attiecināmās izmaksas",IF('10a+c+n'!$Q19="A",'10a+c+n'!D19,0),0)</f>
        <v>gb</v>
      </c>
      <c r="E19" s="47"/>
      <c r="F19" s="68"/>
      <c r="G19" s="121"/>
      <c r="H19" s="121">
        <f>IF($C$4="Attiecināmās izmaksas",IF('10a+c+n'!$Q19="A",'10a+c+n'!H19,0),0)</f>
        <v>0</v>
      </c>
      <c r="I19" s="121"/>
      <c r="J19" s="121"/>
      <c r="K19" s="122">
        <f>IF($C$4="Attiecināmās izmaksas",IF('10a+c+n'!$Q19="A",'10a+c+n'!K19,0),0)</f>
        <v>0</v>
      </c>
      <c r="L19" s="68">
        <f>IF($C$4="Attiecināmās izmaksas",IF('10a+c+n'!$Q19="A",'10a+c+n'!L19,0),0)</f>
        <v>0</v>
      </c>
      <c r="M19" s="121">
        <f>IF($C$4="Attiecināmās izmaksas",IF('10a+c+n'!$Q19="A",'10a+c+n'!M19,0),0)</f>
        <v>0</v>
      </c>
      <c r="N19" s="121">
        <f>IF($C$4="Attiecināmās izmaksas",IF('10a+c+n'!$Q19="A",'10a+c+n'!N19,0),0)</f>
        <v>0</v>
      </c>
      <c r="O19" s="121">
        <f>IF($C$4="Attiecināmās izmaksas",IF('10a+c+n'!$Q19="A",'10a+c+n'!O19,0),0)</f>
        <v>0</v>
      </c>
      <c r="P19" s="122">
        <f>IF($C$4="Attiecināmās izmaksas",IF('10a+c+n'!$Q19="A",'10a+c+n'!P19,0),0)</f>
        <v>0</v>
      </c>
    </row>
    <row r="20" spans="1:16" ht="20.399999999999999" x14ac:dyDescent="0.2">
      <c r="A20" s="53">
        <f>IF(P20=0,0,IF(COUNTBLANK(P20)=1,0,COUNTA($P$14:P20)))</f>
        <v>0</v>
      </c>
      <c r="B20" s="24" t="str">
        <f>IF($C$4="Attiecināmās izmaksas",IF('10a+c+n'!$Q20="A",'10a+c+n'!B20,0),0)</f>
        <v>17-00000</v>
      </c>
      <c r="C20" s="24" t="str">
        <f>IF($C$4="Attiecināmās izmaksas",IF('10a+c+n'!$Q20="A",'10a+c+n'!C20,0),0)</f>
        <v>Izpildmehānisms     AMV10</v>
      </c>
      <c r="D20" s="24" t="str">
        <f>IF($C$4="Attiecināmās izmaksas",IF('10a+c+n'!$Q20="A",'10a+c+n'!D20,0),0)</f>
        <v>gb</v>
      </c>
      <c r="E20" s="47"/>
      <c r="F20" s="68"/>
      <c r="G20" s="121"/>
      <c r="H20" s="121">
        <f>IF($C$4="Attiecināmās izmaksas",IF('10a+c+n'!$Q20="A",'10a+c+n'!H20,0),0)</f>
        <v>0</v>
      </c>
      <c r="I20" s="121"/>
      <c r="J20" s="121"/>
      <c r="K20" s="122">
        <f>IF($C$4="Attiecināmās izmaksas",IF('10a+c+n'!$Q20="A",'10a+c+n'!K20,0),0)</f>
        <v>0</v>
      </c>
      <c r="L20" s="68">
        <f>IF($C$4="Attiecināmās izmaksas",IF('10a+c+n'!$Q20="A",'10a+c+n'!L20,0),0)</f>
        <v>0</v>
      </c>
      <c r="M20" s="121">
        <f>IF($C$4="Attiecināmās izmaksas",IF('10a+c+n'!$Q20="A",'10a+c+n'!M20,0),0)</f>
        <v>0</v>
      </c>
      <c r="N20" s="121">
        <f>IF($C$4="Attiecināmās izmaksas",IF('10a+c+n'!$Q20="A",'10a+c+n'!N20,0),0)</f>
        <v>0</v>
      </c>
      <c r="O20" s="121">
        <f>IF($C$4="Attiecināmās izmaksas",IF('10a+c+n'!$Q20="A",'10a+c+n'!O20,0),0)</f>
        <v>0</v>
      </c>
      <c r="P20" s="122">
        <f>IF($C$4="Attiecināmās izmaksas",IF('10a+c+n'!$Q20="A",'10a+c+n'!P20,0),0)</f>
        <v>0</v>
      </c>
    </row>
    <row r="21" spans="1:16" ht="20.399999999999999" x14ac:dyDescent="0.2">
      <c r="A21" s="53">
        <f>IF(P21=0,0,IF(COUNTBLANK(P21)=1,0,COUNTA($P$14:P21)))</f>
        <v>0</v>
      </c>
      <c r="B21" s="24" t="str">
        <f>IF($C$4="Attiecināmās izmaksas",IF('10a+c+n'!$Q21="A",'10a+c+n'!B21,0),0)</f>
        <v>17-00000</v>
      </c>
      <c r="C21" s="24" t="str">
        <f>IF($C$4="Attiecināmās izmaksas",IF('10a+c+n'!$Q21="A",'10a+c+n'!C21,0),0)</f>
        <v>Izpildmehānisms     AMV30</v>
      </c>
      <c r="D21" s="24" t="str">
        <f>IF($C$4="Attiecināmās izmaksas",IF('10a+c+n'!$Q21="A",'10a+c+n'!D21,0),0)</f>
        <v>gb</v>
      </c>
      <c r="E21" s="47"/>
      <c r="F21" s="68"/>
      <c r="G21" s="121"/>
      <c r="H21" s="121">
        <f>IF($C$4="Attiecināmās izmaksas",IF('10a+c+n'!$Q21="A",'10a+c+n'!H21,0),0)</f>
        <v>0</v>
      </c>
      <c r="I21" s="121"/>
      <c r="J21" s="121"/>
      <c r="K21" s="122">
        <f>IF($C$4="Attiecināmās izmaksas",IF('10a+c+n'!$Q21="A",'10a+c+n'!K21,0),0)</f>
        <v>0</v>
      </c>
      <c r="L21" s="68">
        <f>IF($C$4="Attiecināmās izmaksas",IF('10a+c+n'!$Q21="A",'10a+c+n'!L21,0),0)</f>
        <v>0</v>
      </c>
      <c r="M21" s="121">
        <f>IF($C$4="Attiecināmās izmaksas",IF('10a+c+n'!$Q21="A",'10a+c+n'!M21,0),0)</f>
        <v>0</v>
      </c>
      <c r="N21" s="121">
        <f>IF($C$4="Attiecināmās izmaksas",IF('10a+c+n'!$Q21="A",'10a+c+n'!N21,0),0)</f>
        <v>0</v>
      </c>
      <c r="O21" s="121">
        <f>IF($C$4="Attiecināmās izmaksas",IF('10a+c+n'!$Q21="A",'10a+c+n'!O21,0),0)</f>
        <v>0</v>
      </c>
      <c r="P21" s="122">
        <f>IF($C$4="Attiecināmās izmaksas",IF('10a+c+n'!$Q21="A",'10a+c+n'!P21,0),0)</f>
        <v>0</v>
      </c>
    </row>
    <row r="22" spans="1:16" ht="20.399999999999999" x14ac:dyDescent="0.2">
      <c r="A22" s="53">
        <f>IF(P22=0,0,IF(COUNTBLANK(P22)=1,0,COUNTA($P$14:P22)))</f>
        <v>0</v>
      </c>
      <c r="B22" s="24" t="str">
        <f>IF($C$4="Attiecināmās izmaksas",IF('10a+c+n'!$Q22="A",'10a+c+n'!B22,0),0)</f>
        <v>17-00000</v>
      </c>
      <c r="C22" s="24" t="str">
        <f>IF($C$4="Attiecināmās izmaksas",IF('10a+c+n'!$Q22="A",'10a+c+n'!C22,0),0)</f>
        <v>Ārgaisa temperatūras sensors ESMT</v>
      </c>
      <c r="D22" s="24" t="str">
        <f>IF($C$4="Attiecināmās izmaksas",IF('10a+c+n'!$Q22="A",'10a+c+n'!D22,0),0)</f>
        <v>gb</v>
      </c>
      <c r="E22" s="47"/>
      <c r="F22" s="68"/>
      <c r="G22" s="121"/>
      <c r="H22" s="121">
        <f>IF($C$4="Attiecināmās izmaksas",IF('10a+c+n'!$Q22="A",'10a+c+n'!H22,0),0)</f>
        <v>0</v>
      </c>
      <c r="I22" s="121"/>
      <c r="J22" s="121"/>
      <c r="K22" s="122">
        <f>IF($C$4="Attiecināmās izmaksas",IF('10a+c+n'!$Q22="A",'10a+c+n'!K22,0),0)</f>
        <v>0</v>
      </c>
      <c r="L22" s="68">
        <f>IF($C$4="Attiecināmās izmaksas",IF('10a+c+n'!$Q22="A",'10a+c+n'!L22,0),0)</f>
        <v>0</v>
      </c>
      <c r="M22" s="121">
        <f>IF($C$4="Attiecināmās izmaksas",IF('10a+c+n'!$Q22="A",'10a+c+n'!M22,0),0)</f>
        <v>0</v>
      </c>
      <c r="N22" s="121">
        <f>IF($C$4="Attiecināmās izmaksas",IF('10a+c+n'!$Q22="A",'10a+c+n'!N22,0),0)</f>
        <v>0</v>
      </c>
      <c r="O22" s="121">
        <f>IF($C$4="Attiecināmās izmaksas",IF('10a+c+n'!$Q22="A",'10a+c+n'!O22,0),0)</f>
        <v>0</v>
      </c>
      <c r="P22" s="122">
        <f>IF($C$4="Attiecināmās izmaksas",IF('10a+c+n'!$Q22="A",'10a+c+n'!P22,0),0)</f>
        <v>0</v>
      </c>
    </row>
    <row r="23" spans="1:16" ht="20.399999999999999" x14ac:dyDescent="0.2">
      <c r="A23" s="53">
        <f>IF(P23=0,0,IF(COUNTBLANK(P23)=1,0,COUNTA($P$14:P23)))</f>
        <v>0</v>
      </c>
      <c r="B23" s="24" t="str">
        <f>IF($C$4="Attiecināmās izmaksas",IF('10a+c+n'!$Q23="A",'10a+c+n'!B23,0),0)</f>
        <v>17-00000</v>
      </c>
      <c r="C23" s="24" t="str">
        <f>IF($C$4="Attiecināmās izmaksas",IF('10a+c+n'!$Q23="A",'10a+c+n'!C23,0),0)</f>
        <v>Ūdens temperatūras sensors ESM11</v>
      </c>
      <c r="D23" s="24" t="str">
        <f>IF($C$4="Attiecināmās izmaksas",IF('10a+c+n'!$Q23="A",'10a+c+n'!D23,0),0)</f>
        <v>gb</v>
      </c>
      <c r="E23" s="47"/>
      <c r="F23" s="68"/>
      <c r="G23" s="121"/>
      <c r="H23" s="121">
        <f>IF($C$4="Attiecināmās izmaksas",IF('10a+c+n'!$Q23="A",'10a+c+n'!H23,0),0)</f>
        <v>0</v>
      </c>
      <c r="I23" s="121"/>
      <c r="J23" s="121"/>
      <c r="K23" s="122">
        <f>IF($C$4="Attiecināmās izmaksas",IF('10a+c+n'!$Q23="A",'10a+c+n'!K23,0),0)</f>
        <v>0</v>
      </c>
      <c r="L23" s="68">
        <f>IF($C$4="Attiecināmās izmaksas",IF('10a+c+n'!$Q23="A",'10a+c+n'!L23,0),0)</f>
        <v>0</v>
      </c>
      <c r="M23" s="121">
        <f>IF($C$4="Attiecināmās izmaksas",IF('10a+c+n'!$Q23="A",'10a+c+n'!M23,0),0)</f>
        <v>0</v>
      </c>
      <c r="N23" s="121">
        <f>IF($C$4="Attiecināmās izmaksas",IF('10a+c+n'!$Q23="A",'10a+c+n'!N23,0),0)</f>
        <v>0</v>
      </c>
      <c r="O23" s="121">
        <f>IF($C$4="Attiecināmās izmaksas",IF('10a+c+n'!$Q23="A",'10a+c+n'!O23,0),0)</f>
        <v>0</v>
      </c>
      <c r="P23" s="122">
        <f>IF($C$4="Attiecināmās izmaksas",IF('10a+c+n'!$Q23="A",'10a+c+n'!P23,0),0)</f>
        <v>0</v>
      </c>
    </row>
    <row r="24" spans="1:16" ht="20.399999999999999" x14ac:dyDescent="0.2">
      <c r="A24" s="53">
        <f>IF(P24=0,0,IF(COUNTBLANK(P24)=1,0,COUNTA($P$14:P24)))</f>
        <v>0</v>
      </c>
      <c r="B24" s="24" t="str">
        <f>IF($C$4="Attiecināmās izmaksas",IF('10a+c+n'!$Q24="A",'10a+c+n'!B24,0),0)</f>
        <v>17-00000</v>
      </c>
      <c r="C24" s="24" t="str">
        <f>IF($C$4="Attiecināmās izmaksas",IF('10a+c+n'!$Q24="A",'10a+c+n'!C24,0),0)</f>
        <v>Ūdens temperatūras sensors ESMU</v>
      </c>
      <c r="D24" s="24" t="str">
        <f>IF($C$4="Attiecināmās izmaksas",IF('10a+c+n'!$Q24="A",'10a+c+n'!D24,0),0)</f>
        <v>gb</v>
      </c>
      <c r="E24" s="47"/>
      <c r="F24" s="68"/>
      <c r="G24" s="121"/>
      <c r="H24" s="121">
        <f>IF($C$4="Attiecināmās izmaksas",IF('10a+c+n'!$Q24="A",'10a+c+n'!H24,0),0)</f>
        <v>0</v>
      </c>
      <c r="I24" s="121"/>
      <c r="J24" s="121"/>
      <c r="K24" s="122">
        <f>IF($C$4="Attiecināmās izmaksas",IF('10a+c+n'!$Q24="A",'10a+c+n'!K24,0),0)</f>
        <v>0</v>
      </c>
      <c r="L24" s="68">
        <f>IF($C$4="Attiecināmās izmaksas",IF('10a+c+n'!$Q24="A",'10a+c+n'!L24,0),0)</f>
        <v>0</v>
      </c>
      <c r="M24" s="121">
        <f>IF($C$4="Attiecināmās izmaksas",IF('10a+c+n'!$Q24="A",'10a+c+n'!M24,0),0)</f>
        <v>0</v>
      </c>
      <c r="N24" s="121">
        <f>IF($C$4="Attiecināmās izmaksas",IF('10a+c+n'!$Q24="A",'10a+c+n'!N24,0),0)</f>
        <v>0</v>
      </c>
      <c r="O24" s="121">
        <f>IF($C$4="Attiecināmās izmaksas",IF('10a+c+n'!$Q24="A",'10a+c+n'!O24,0),0)</f>
        <v>0</v>
      </c>
      <c r="P24" s="122">
        <f>IF($C$4="Attiecināmās izmaksas",IF('10a+c+n'!$Q24="A",'10a+c+n'!P24,0),0)</f>
        <v>0</v>
      </c>
    </row>
    <row r="25" spans="1:16" ht="20.399999999999999" x14ac:dyDescent="0.2">
      <c r="A25" s="53">
        <f>IF(P25=0,0,IF(COUNTBLANK(P25)=1,0,COUNTA($P$14:P25)))</f>
        <v>0</v>
      </c>
      <c r="B25" s="24" t="str">
        <f>IF($C$4="Attiecināmās izmaksas",IF('10a+c+n'!$Q25="A",'10a+c+n'!B25,0),0)</f>
        <v>17-00000</v>
      </c>
      <c r="C25" s="24" t="str">
        <f>IF($C$4="Attiecināmās izmaksas",IF('10a+c+n'!$Q25="A",'10a+c+n'!C25,0),0)</f>
        <v>Apkures cirkulācijas sūknis ALPHA2 25-80 180(1x230V)</v>
      </c>
      <c r="D25" s="24" t="str">
        <f>IF($C$4="Attiecināmās izmaksas",IF('10a+c+n'!$Q25="A",'10a+c+n'!D25,0),0)</f>
        <v>gb</v>
      </c>
      <c r="E25" s="47"/>
      <c r="F25" s="68"/>
      <c r="G25" s="121"/>
      <c r="H25" s="121">
        <f>IF($C$4="Attiecināmās izmaksas",IF('10a+c+n'!$Q25="A",'10a+c+n'!H25,0),0)</f>
        <v>0</v>
      </c>
      <c r="I25" s="121"/>
      <c r="J25" s="121"/>
      <c r="K25" s="122">
        <f>IF($C$4="Attiecināmās izmaksas",IF('10a+c+n'!$Q25="A",'10a+c+n'!K25,0),0)</f>
        <v>0</v>
      </c>
      <c r="L25" s="68">
        <f>IF($C$4="Attiecināmās izmaksas",IF('10a+c+n'!$Q25="A",'10a+c+n'!L25,0),0)</f>
        <v>0</v>
      </c>
      <c r="M25" s="121">
        <f>IF($C$4="Attiecināmās izmaksas",IF('10a+c+n'!$Q25="A",'10a+c+n'!M25,0),0)</f>
        <v>0</v>
      </c>
      <c r="N25" s="121">
        <f>IF($C$4="Attiecināmās izmaksas",IF('10a+c+n'!$Q25="A",'10a+c+n'!N25,0),0)</f>
        <v>0</v>
      </c>
      <c r="O25" s="121">
        <f>IF($C$4="Attiecināmās izmaksas",IF('10a+c+n'!$Q25="A",'10a+c+n'!O25,0),0)</f>
        <v>0</v>
      </c>
      <c r="P25" s="122">
        <f>IF($C$4="Attiecināmās izmaksas",IF('10a+c+n'!$Q25="A",'10a+c+n'!P25,0),0)</f>
        <v>0</v>
      </c>
    </row>
    <row r="26" spans="1:16" ht="20.399999999999999" x14ac:dyDescent="0.2">
      <c r="A26" s="53">
        <f>IF(P26=0,0,IF(COUNTBLANK(P26)=1,0,COUNTA($P$14:P26)))</f>
        <v>0</v>
      </c>
      <c r="B26" s="24" t="str">
        <f>IF($C$4="Attiecināmās izmaksas",IF('10a+c+n'!$Q26="A",'10a+c+n'!B26,0),0)</f>
        <v>17-00000</v>
      </c>
      <c r="C26" s="24" t="str">
        <f>IF($C$4="Attiecināmās izmaksas",IF('10a+c+n'!$Q26="A",'10a+c+n'!C26,0),0)</f>
        <v>Karstā ūdens cirkulācijas sūknis                               ALPHA2 25-60N 180(1x230V)</v>
      </c>
      <c r="D26" s="24" t="str">
        <f>IF($C$4="Attiecināmās izmaksas",IF('10a+c+n'!$Q26="A",'10a+c+n'!D26,0),0)</f>
        <v>gb</v>
      </c>
      <c r="E26" s="47"/>
      <c r="F26" s="68"/>
      <c r="G26" s="121"/>
      <c r="H26" s="121">
        <f>IF($C$4="Attiecināmās izmaksas",IF('10a+c+n'!$Q26="A",'10a+c+n'!H26,0),0)</f>
        <v>0</v>
      </c>
      <c r="I26" s="121"/>
      <c r="J26" s="121"/>
      <c r="K26" s="122">
        <f>IF($C$4="Attiecināmās izmaksas",IF('10a+c+n'!$Q26="A",'10a+c+n'!K26,0),0)</f>
        <v>0</v>
      </c>
      <c r="L26" s="68">
        <f>IF($C$4="Attiecināmās izmaksas",IF('10a+c+n'!$Q26="A",'10a+c+n'!L26,0),0)</f>
        <v>0</v>
      </c>
      <c r="M26" s="121">
        <f>IF($C$4="Attiecināmās izmaksas",IF('10a+c+n'!$Q26="A",'10a+c+n'!M26,0),0)</f>
        <v>0</v>
      </c>
      <c r="N26" s="121">
        <f>IF($C$4="Attiecināmās izmaksas",IF('10a+c+n'!$Q26="A",'10a+c+n'!N26,0),0)</f>
        <v>0</v>
      </c>
      <c r="O26" s="121">
        <f>IF($C$4="Attiecināmās izmaksas",IF('10a+c+n'!$Q26="A",'10a+c+n'!O26,0),0)</f>
        <v>0</v>
      </c>
      <c r="P26" s="122">
        <f>IF($C$4="Attiecināmās izmaksas",IF('10a+c+n'!$Q26="A",'10a+c+n'!P26,0),0)</f>
        <v>0</v>
      </c>
    </row>
    <row r="27" spans="1:16" ht="20.399999999999999" x14ac:dyDescent="0.2">
      <c r="A27" s="53">
        <f>IF(P27=0,0,IF(COUNTBLANK(P27)=1,0,COUNTA($P$14:P27)))</f>
        <v>0</v>
      </c>
      <c r="B27" s="24" t="str">
        <f>IF($C$4="Attiecināmās izmaksas",IF('10a+c+n'!$Q27="A",'10a+c+n'!B27,0),0)</f>
        <v>17-00000</v>
      </c>
      <c r="C27" s="24" t="str">
        <f>IF($C$4="Attiecināmās izmaksas",IF('10a+c+n'!$Q27="A",'10a+c+n'!C27,0),0)</f>
        <v>Drošības vārsts                   3/4" 6 bar</v>
      </c>
      <c r="D27" s="24" t="str">
        <f>IF($C$4="Attiecināmās izmaksas",IF('10a+c+n'!$Q27="A",'10a+c+n'!D27,0),0)</f>
        <v>gb</v>
      </c>
      <c r="E27" s="47"/>
      <c r="F27" s="68"/>
      <c r="G27" s="121"/>
      <c r="H27" s="121">
        <f>IF($C$4="Attiecināmās izmaksas",IF('10a+c+n'!$Q27="A",'10a+c+n'!H27,0),0)</f>
        <v>0</v>
      </c>
      <c r="I27" s="121"/>
      <c r="J27" s="121"/>
      <c r="K27" s="122">
        <f>IF($C$4="Attiecināmās izmaksas",IF('10a+c+n'!$Q27="A",'10a+c+n'!K27,0),0)</f>
        <v>0</v>
      </c>
      <c r="L27" s="68">
        <f>IF($C$4="Attiecināmās izmaksas",IF('10a+c+n'!$Q27="A",'10a+c+n'!L27,0),0)</f>
        <v>0</v>
      </c>
      <c r="M27" s="121">
        <f>IF($C$4="Attiecināmās izmaksas",IF('10a+c+n'!$Q27="A",'10a+c+n'!M27,0),0)</f>
        <v>0</v>
      </c>
      <c r="N27" s="121">
        <f>IF($C$4="Attiecināmās izmaksas",IF('10a+c+n'!$Q27="A",'10a+c+n'!N27,0),0)</f>
        <v>0</v>
      </c>
      <c r="O27" s="121">
        <f>IF($C$4="Attiecināmās izmaksas",IF('10a+c+n'!$Q27="A",'10a+c+n'!O27,0),0)</f>
        <v>0</v>
      </c>
      <c r="P27" s="122">
        <f>IF($C$4="Attiecināmās izmaksas",IF('10a+c+n'!$Q27="A",'10a+c+n'!P27,0),0)</f>
        <v>0</v>
      </c>
    </row>
    <row r="28" spans="1:16" ht="20.399999999999999" x14ac:dyDescent="0.2">
      <c r="A28" s="53">
        <f>IF(P28=0,0,IF(COUNTBLANK(P28)=1,0,COUNTA($P$14:P28)))</f>
        <v>0</v>
      </c>
      <c r="B28" s="24" t="str">
        <f>IF($C$4="Attiecināmās izmaksas",IF('10a+c+n'!$Q28="A",'10a+c+n'!B28,0),0)</f>
        <v>17-00000</v>
      </c>
      <c r="C28" s="24" t="str">
        <f>IF($C$4="Attiecināmās izmaksas",IF('10a+c+n'!$Q28="A",'10a+c+n'!C28,0),0)</f>
        <v>Drošības vārsts                   3/4" 10 bar</v>
      </c>
      <c r="D28" s="24" t="str">
        <f>IF($C$4="Attiecināmās izmaksas",IF('10a+c+n'!$Q28="A",'10a+c+n'!D28,0),0)</f>
        <v>gb</v>
      </c>
      <c r="E28" s="47"/>
      <c r="F28" s="68"/>
      <c r="G28" s="121"/>
      <c r="H28" s="121">
        <f>IF($C$4="Attiecināmās izmaksas",IF('10a+c+n'!$Q28="A",'10a+c+n'!H28,0),0)</f>
        <v>0</v>
      </c>
      <c r="I28" s="121"/>
      <c r="J28" s="121"/>
      <c r="K28" s="122">
        <f>IF($C$4="Attiecināmās izmaksas",IF('10a+c+n'!$Q28="A",'10a+c+n'!K28,0),0)</f>
        <v>0</v>
      </c>
      <c r="L28" s="68">
        <f>IF($C$4="Attiecināmās izmaksas",IF('10a+c+n'!$Q28="A",'10a+c+n'!L28,0),0)</f>
        <v>0</v>
      </c>
      <c r="M28" s="121">
        <f>IF($C$4="Attiecināmās izmaksas",IF('10a+c+n'!$Q28="A",'10a+c+n'!M28,0),0)</f>
        <v>0</v>
      </c>
      <c r="N28" s="121">
        <f>IF($C$4="Attiecināmās izmaksas",IF('10a+c+n'!$Q28="A",'10a+c+n'!N28,0),0)</f>
        <v>0</v>
      </c>
      <c r="O28" s="121">
        <f>IF($C$4="Attiecināmās izmaksas",IF('10a+c+n'!$Q28="A",'10a+c+n'!O28,0),0)</f>
        <v>0</v>
      </c>
      <c r="P28" s="122">
        <f>IF($C$4="Attiecināmās izmaksas",IF('10a+c+n'!$Q28="A",'10a+c+n'!P28,0),0)</f>
        <v>0</v>
      </c>
    </row>
    <row r="29" spans="1:16" ht="20.399999999999999" x14ac:dyDescent="0.2">
      <c r="A29" s="53">
        <f>IF(P29=0,0,IF(COUNTBLANK(P29)=1,0,COUNTA($P$14:P29)))</f>
        <v>0</v>
      </c>
      <c r="B29" s="24" t="str">
        <f>IF($C$4="Attiecināmās izmaksas",IF('10a+c+n'!$Q29="A",'10a+c+n'!B29,0),0)</f>
        <v>17-00000</v>
      </c>
      <c r="C29" s="24" t="str">
        <f>IF($C$4="Attiecināmās izmaksas",IF('10a+c+n'!$Q29="A",'10a+c+n'!C29,0),0)</f>
        <v>Ūdens mērītājs                    90ºC 2,5 m3/h          10bar</v>
      </c>
      <c r="D29" s="24" t="str">
        <f>IF($C$4="Attiecināmās izmaksas",IF('10a+c+n'!$Q29="A",'10a+c+n'!D29,0),0)</f>
        <v>gb</v>
      </c>
      <c r="E29" s="47"/>
      <c r="F29" s="68"/>
      <c r="G29" s="121"/>
      <c r="H29" s="121">
        <f>IF($C$4="Attiecināmās izmaksas",IF('10a+c+n'!$Q29="A",'10a+c+n'!H29,0),0)</f>
        <v>0</v>
      </c>
      <c r="I29" s="121"/>
      <c r="J29" s="121"/>
      <c r="K29" s="122">
        <f>IF($C$4="Attiecināmās izmaksas",IF('10a+c+n'!$Q29="A",'10a+c+n'!K29,0),0)</f>
        <v>0</v>
      </c>
      <c r="L29" s="68">
        <f>IF($C$4="Attiecināmās izmaksas",IF('10a+c+n'!$Q29="A",'10a+c+n'!L29,0),0)</f>
        <v>0</v>
      </c>
      <c r="M29" s="121">
        <f>IF($C$4="Attiecināmās izmaksas",IF('10a+c+n'!$Q29="A",'10a+c+n'!M29,0),0)</f>
        <v>0</v>
      </c>
      <c r="N29" s="121">
        <f>IF($C$4="Attiecināmās izmaksas",IF('10a+c+n'!$Q29="A",'10a+c+n'!N29,0),0)</f>
        <v>0</v>
      </c>
      <c r="O29" s="121">
        <f>IF($C$4="Attiecināmās izmaksas",IF('10a+c+n'!$Q29="A",'10a+c+n'!O29,0),0)</f>
        <v>0</v>
      </c>
      <c r="P29" s="122">
        <f>IF($C$4="Attiecināmās izmaksas",IF('10a+c+n'!$Q29="A",'10a+c+n'!P29,0),0)</f>
        <v>0</v>
      </c>
    </row>
    <row r="30" spans="1:16" ht="20.399999999999999" x14ac:dyDescent="0.2">
      <c r="A30" s="53">
        <f>IF(P30=0,0,IF(COUNTBLANK(P30)=1,0,COUNTA($P$14:P30)))</f>
        <v>0</v>
      </c>
      <c r="B30" s="24" t="str">
        <f>IF($C$4="Attiecināmās izmaksas",IF('10a+c+n'!$Q30="A",'10a+c+n'!B30,0),0)</f>
        <v>17-00000</v>
      </c>
      <c r="C30" s="24" t="str">
        <f>IF($C$4="Attiecināmās izmaksas",IF('10a+c+n'!$Q30="A",'10a+c+n'!C30,0),0)</f>
        <v>Ūdens mērītājs                    30ºC Q3=2,5 m3/h   16bar</v>
      </c>
      <c r="D30" s="24" t="str">
        <f>IF($C$4="Attiecināmās izmaksas",IF('10a+c+n'!$Q30="A",'10a+c+n'!D30,0),0)</f>
        <v>gb</v>
      </c>
      <c r="E30" s="47"/>
      <c r="F30" s="68"/>
      <c r="G30" s="121"/>
      <c r="H30" s="121">
        <f>IF($C$4="Attiecināmās izmaksas",IF('10a+c+n'!$Q30="A",'10a+c+n'!H30,0),0)</f>
        <v>0</v>
      </c>
      <c r="I30" s="121"/>
      <c r="J30" s="121"/>
      <c r="K30" s="122">
        <f>IF($C$4="Attiecināmās izmaksas",IF('10a+c+n'!$Q30="A",'10a+c+n'!K30,0),0)</f>
        <v>0</v>
      </c>
      <c r="L30" s="68">
        <f>IF($C$4="Attiecināmās izmaksas",IF('10a+c+n'!$Q30="A",'10a+c+n'!L30,0),0)</f>
        <v>0</v>
      </c>
      <c r="M30" s="121">
        <f>IF($C$4="Attiecināmās izmaksas",IF('10a+c+n'!$Q30="A",'10a+c+n'!M30,0),0)</f>
        <v>0</v>
      </c>
      <c r="N30" s="121">
        <f>IF($C$4="Attiecināmās izmaksas",IF('10a+c+n'!$Q30="A",'10a+c+n'!N30,0),0)</f>
        <v>0</v>
      </c>
      <c r="O30" s="121">
        <f>IF($C$4="Attiecināmās izmaksas",IF('10a+c+n'!$Q30="A",'10a+c+n'!O30,0),0)</f>
        <v>0</v>
      </c>
      <c r="P30" s="122">
        <f>IF($C$4="Attiecināmās izmaksas",IF('10a+c+n'!$Q30="A",'10a+c+n'!P30,0),0)</f>
        <v>0</v>
      </c>
    </row>
    <row r="31" spans="1:16" ht="20.399999999999999" x14ac:dyDescent="0.2">
      <c r="A31" s="53">
        <f>IF(P31=0,0,IF(COUNTBLANK(P31)=1,0,COUNTA($P$14:P31)))</f>
        <v>0</v>
      </c>
      <c r="B31" s="24" t="str">
        <f>IF($C$4="Attiecināmās izmaksas",IF('10a+c+n'!$Q31="A",'10a+c+n'!B31,0),0)</f>
        <v>17-00000</v>
      </c>
      <c r="C31" s="24" t="str">
        <f>IF($C$4="Attiecināmās izmaksas",IF('10a+c+n'!$Q31="A",'10a+c+n'!C31,0),0)</f>
        <v>Izplešanās trauks  N 50      V=50L     6bar</v>
      </c>
      <c r="D31" s="24" t="str">
        <f>IF($C$4="Attiecināmās izmaksas",IF('10a+c+n'!$Q31="A",'10a+c+n'!D31,0),0)</f>
        <v>gb</v>
      </c>
      <c r="E31" s="47"/>
      <c r="F31" s="68"/>
      <c r="G31" s="121"/>
      <c r="H31" s="121">
        <f>IF($C$4="Attiecināmās izmaksas",IF('10a+c+n'!$Q31="A",'10a+c+n'!H31,0),0)</f>
        <v>0</v>
      </c>
      <c r="I31" s="121"/>
      <c r="J31" s="121"/>
      <c r="K31" s="122">
        <f>IF($C$4="Attiecināmās izmaksas",IF('10a+c+n'!$Q31="A",'10a+c+n'!K31,0),0)</f>
        <v>0</v>
      </c>
      <c r="L31" s="68">
        <f>IF($C$4="Attiecināmās izmaksas",IF('10a+c+n'!$Q31="A",'10a+c+n'!L31,0),0)</f>
        <v>0</v>
      </c>
      <c r="M31" s="121">
        <f>IF($C$4="Attiecināmās izmaksas",IF('10a+c+n'!$Q31="A",'10a+c+n'!M31,0),0)</f>
        <v>0</v>
      </c>
      <c r="N31" s="121">
        <f>IF($C$4="Attiecināmās izmaksas",IF('10a+c+n'!$Q31="A",'10a+c+n'!N31,0),0)</f>
        <v>0</v>
      </c>
      <c r="O31" s="121">
        <f>IF($C$4="Attiecināmās izmaksas",IF('10a+c+n'!$Q31="A",'10a+c+n'!O31,0),0)</f>
        <v>0</v>
      </c>
      <c r="P31" s="122">
        <f>IF($C$4="Attiecināmās izmaksas",IF('10a+c+n'!$Q31="A",'10a+c+n'!P31,0),0)</f>
        <v>0</v>
      </c>
    </row>
    <row r="32" spans="1:16" ht="20.399999999999999" x14ac:dyDescent="0.2">
      <c r="A32" s="53">
        <f>IF(P32=0,0,IF(COUNTBLANK(P32)=1,0,COUNTA($P$14:P32)))</f>
        <v>0</v>
      </c>
      <c r="B32" s="24" t="str">
        <f>IF($C$4="Attiecināmās izmaksas",IF('10a+c+n'!$Q32="A",'10a+c+n'!B32,0),0)</f>
        <v>17-00000</v>
      </c>
      <c r="C32" s="24" t="str">
        <f>IF($C$4="Attiecināmās izmaksas",IF('10a+c+n'!$Q32="A",'10a+c+n'!C32,0),0)</f>
        <v>Lodveida ventilis  iemetinātais DN40    PN40</v>
      </c>
      <c r="D32" s="24" t="str">
        <f>IF($C$4="Attiecināmās izmaksas",IF('10a+c+n'!$Q32="A",'10a+c+n'!D32,0),0)</f>
        <v>gb</v>
      </c>
      <c r="E32" s="47"/>
      <c r="F32" s="68"/>
      <c r="G32" s="121"/>
      <c r="H32" s="121">
        <f>IF($C$4="Attiecināmās izmaksas",IF('10a+c+n'!$Q32="A",'10a+c+n'!H32,0),0)</f>
        <v>0</v>
      </c>
      <c r="I32" s="121"/>
      <c r="J32" s="121"/>
      <c r="K32" s="122">
        <f>IF($C$4="Attiecināmās izmaksas",IF('10a+c+n'!$Q32="A",'10a+c+n'!K32,0),0)</f>
        <v>0</v>
      </c>
      <c r="L32" s="68">
        <f>IF($C$4="Attiecināmās izmaksas",IF('10a+c+n'!$Q32="A",'10a+c+n'!L32,0),0)</f>
        <v>0</v>
      </c>
      <c r="M32" s="121">
        <f>IF($C$4="Attiecināmās izmaksas",IF('10a+c+n'!$Q32="A",'10a+c+n'!M32,0),0)</f>
        <v>0</v>
      </c>
      <c r="N32" s="121">
        <f>IF($C$4="Attiecināmās izmaksas",IF('10a+c+n'!$Q32="A",'10a+c+n'!N32,0),0)</f>
        <v>0</v>
      </c>
      <c r="O32" s="121">
        <f>IF($C$4="Attiecināmās izmaksas",IF('10a+c+n'!$Q32="A",'10a+c+n'!O32,0),0)</f>
        <v>0</v>
      </c>
      <c r="P32" s="122">
        <f>IF($C$4="Attiecināmās izmaksas",IF('10a+c+n'!$Q32="A",'10a+c+n'!P32,0),0)</f>
        <v>0</v>
      </c>
    </row>
    <row r="33" spans="1:16" ht="20.399999999999999" x14ac:dyDescent="0.2">
      <c r="A33" s="53">
        <f>IF(P33=0,0,IF(COUNTBLANK(P33)=1,0,COUNTA($P$14:P33)))</f>
        <v>0</v>
      </c>
      <c r="B33" s="24" t="str">
        <f>IF($C$4="Attiecināmās izmaksas",IF('10a+c+n'!$Q33="A",'10a+c+n'!B33,0),0)</f>
        <v>17-00000</v>
      </c>
      <c r="C33" s="24" t="str">
        <f>IF($C$4="Attiecināmās izmaksas",IF('10a+c+n'!$Q33="A",'10a+c+n'!C33,0),0)</f>
        <v>Lodveida ventilis  iemetinātais DN25    PN40</v>
      </c>
      <c r="D33" s="24" t="str">
        <f>IF($C$4="Attiecināmās izmaksas",IF('10a+c+n'!$Q33="A",'10a+c+n'!D33,0),0)</f>
        <v>gb</v>
      </c>
      <c r="E33" s="47"/>
      <c r="F33" s="68"/>
      <c r="G33" s="121"/>
      <c r="H33" s="121">
        <f>IF($C$4="Attiecināmās izmaksas",IF('10a+c+n'!$Q33="A",'10a+c+n'!H33,0),0)</f>
        <v>0</v>
      </c>
      <c r="I33" s="121"/>
      <c r="J33" s="121"/>
      <c r="K33" s="122">
        <f>IF($C$4="Attiecināmās izmaksas",IF('10a+c+n'!$Q33="A",'10a+c+n'!K33,0),0)</f>
        <v>0</v>
      </c>
      <c r="L33" s="68">
        <f>IF($C$4="Attiecināmās izmaksas",IF('10a+c+n'!$Q33="A",'10a+c+n'!L33,0),0)</f>
        <v>0</v>
      </c>
      <c r="M33" s="121">
        <f>IF($C$4="Attiecināmās izmaksas",IF('10a+c+n'!$Q33="A",'10a+c+n'!M33,0),0)</f>
        <v>0</v>
      </c>
      <c r="N33" s="121">
        <f>IF($C$4="Attiecināmās izmaksas",IF('10a+c+n'!$Q33="A",'10a+c+n'!N33,0),0)</f>
        <v>0</v>
      </c>
      <c r="O33" s="121">
        <f>IF($C$4="Attiecināmās izmaksas",IF('10a+c+n'!$Q33="A",'10a+c+n'!O33,0),0)</f>
        <v>0</v>
      </c>
      <c r="P33" s="122">
        <f>IF($C$4="Attiecināmās izmaksas",IF('10a+c+n'!$Q33="A",'10a+c+n'!P33,0),0)</f>
        <v>0</v>
      </c>
    </row>
    <row r="34" spans="1:16" ht="20.399999999999999" x14ac:dyDescent="0.2">
      <c r="A34" s="53">
        <f>IF(P34=0,0,IF(COUNTBLANK(P34)=1,0,COUNTA($P$14:P34)))</f>
        <v>0</v>
      </c>
      <c r="B34" s="24" t="str">
        <f>IF($C$4="Attiecināmās izmaksas",IF('10a+c+n'!$Q34="A",'10a+c+n'!B34,0),0)</f>
        <v>17-00000</v>
      </c>
      <c r="C34" s="24" t="str">
        <f>IF($C$4="Attiecināmās izmaksas",IF('10a+c+n'!$Q34="A",'10a+c+n'!C34,0),0)</f>
        <v>Manometra ventilis    Ø1/2"</v>
      </c>
      <c r="D34" s="24" t="str">
        <f>IF($C$4="Attiecināmās izmaksas",IF('10a+c+n'!$Q34="A",'10a+c+n'!D34,0),0)</f>
        <v>gb</v>
      </c>
      <c r="E34" s="47"/>
      <c r="F34" s="68"/>
      <c r="G34" s="121"/>
      <c r="H34" s="121">
        <f>IF($C$4="Attiecināmās izmaksas",IF('10a+c+n'!$Q34="A",'10a+c+n'!H34,0),0)</f>
        <v>0</v>
      </c>
      <c r="I34" s="121"/>
      <c r="J34" s="121"/>
      <c r="K34" s="122">
        <f>IF($C$4="Attiecināmās izmaksas",IF('10a+c+n'!$Q34="A",'10a+c+n'!K34,0),0)</f>
        <v>0</v>
      </c>
      <c r="L34" s="68">
        <f>IF($C$4="Attiecināmās izmaksas",IF('10a+c+n'!$Q34="A",'10a+c+n'!L34,0),0)</f>
        <v>0</v>
      </c>
      <c r="M34" s="121">
        <f>IF($C$4="Attiecināmās izmaksas",IF('10a+c+n'!$Q34="A",'10a+c+n'!M34,0),0)</f>
        <v>0</v>
      </c>
      <c r="N34" s="121">
        <f>IF($C$4="Attiecināmās izmaksas",IF('10a+c+n'!$Q34="A",'10a+c+n'!N34,0),0)</f>
        <v>0</v>
      </c>
      <c r="O34" s="121">
        <f>IF($C$4="Attiecināmās izmaksas",IF('10a+c+n'!$Q34="A",'10a+c+n'!O34,0),0)</f>
        <v>0</v>
      </c>
      <c r="P34" s="122">
        <f>IF($C$4="Attiecināmās izmaksas",IF('10a+c+n'!$Q34="A",'10a+c+n'!P34,0),0)</f>
        <v>0</v>
      </c>
    </row>
    <row r="35" spans="1:16" ht="20.399999999999999" x14ac:dyDescent="0.2">
      <c r="A35" s="53">
        <f>IF(P35=0,0,IF(COUNTBLANK(P35)=1,0,COUNTA($P$14:P35)))</f>
        <v>0</v>
      </c>
      <c r="B35" s="24" t="str">
        <f>IF($C$4="Attiecināmās izmaksas",IF('10a+c+n'!$Q35="A",'10a+c+n'!B35,0),0)</f>
        <v>17-00000</v>
      </c>
      <c r="C35" s="24" t="str">
        <f>IF($C$4="Attiecināmās izmaksas",IF('10a+c+n'!$Q35="A",'10a+c+n'!C35,0),0)</f>
        <v>Lodveida ventilis        Ø 3/4"</v>
      </c>
      <c r="D35" s="24" t="str">
        <f>IF($C$4="Attiecināmās izmaksas",IF('10a+c+n'!$Q35="A",'10a+c+n'!D35,0),0)</f>
        <v>gb</v>
      </c>
      <c r="E35" s="47"/>
      <c r="F35" s="68"/>
      <c r="G35" s="121"/>
      <c r="H35" s="121">
        <f>IF($C$4="Attiecināmās izmaksas",IF('10a+c+n'!$Q35="A",'10a+c+n'!H35,0),0)</f>
        <v>0</v>
      </c>
      <c r="I35" s="121"/>
      <c r="J35" s="121"/>
      <c r="K35" s="122">
        <f>IF($C$4="Attiecināmās izmaksas",IF('10a+c+n'!$Q35="A",'10a+c+n'!K35,0),0)</f>
        <v>0</v>
      </c>
      <c r="L35" s="68">
        <f>IF($C$4="Attiecināmās izmaksas",IF('10a+c+n'!$Q35="A",'10a+c+n'!L35,0),0)</f>
        <v>0</v>
      </c>
      <c r="M35" s="121">
        <f>IF($C$4="Attiecināmās izmaksas",IF('10a+c+n'!$Q35="A",'10a+c+n'!M35,0),0)</f>
        <v>0</v>
      </c>
      <c r="N35" s="121">
        <f>IF($C$4="Attiecināmās izmaksas",IF('10a+c+n'!$Q35="A",'10a+c+n'!N35,0),0)</f>
        <v>0</v>
      </c>
      <c r="O35" s="121">
        <f>IF($C$4="Attiecināmās izmaksas",IF('10a+c+n'!$Q35="A",'10a+c+n'!O35,0),0)</f>
        <v>0</v>
      </c>
      <c r="P35" s="122">
        <f>IF($C$4="Attiecināmās izmaksas",IF('10a+c+n'!$Q35="A",'10a+c+n'!P35,0),0)</f>
        <v>0</v>
      </c>
    </row>
    <row r="36" spans="1:16" ht="20.399999999999999" x14ac:dyDescent="0.2">
      <c r="A36" s="53">
        <f>IF(P36=0,0,IF(COUNTBLANK(P36)=1,0,COUNTA($P$14:P36)))</f>
        <v>0</v>
      </c>
      <c r="B36" s="24" t="str">
        <f>IF($C$4="Attiecināmās izmaksas",IF('10a+c+n'!$Q36="A",'10a+c+n'!B36,0),0)</f>
        <v>17-00000</v>
      </c>
      <c r="C36" s="24" t="str">
        <f>IF($C$4="Attiecināmās izmaksas",IF('10a+c+n'!$Q36="A",'10a+c+n'!C36,0),0)</f>
        <v>Lodveida ventilis        Ø 1/2"</v>
      </c>
      <c r="D36" s="24" t="str">
        <f>IF($C$4="Attiecināmās izmaksas",IF('10a+c+n'!$Q36="A",'10a+c+n'!D36,0),0)</f>
        <v>gb</v>
      </c>
      <c r="E36" s="47"/>
      <c r="F36" s="68"/>
      <c r="G36" s="121"/>
      <c r="H36" s="121">
        <f>IF($C$4="Attiecināmās izmaksas",IF('10a+c+n'!$Q36="A",'10a+c+n'!H36,0),0)</f>
        <v>0</v>
      </c>
      <c r="I36" s="121"/>
      <c r="J36" s="121"/>
      <c r="K36" s="122">
        <f>IF($C$4="Attiecināmās izmaksas",IF('10a+c+n'!$Q36="A",'10a+c+n'!K36,0),0)</f>
        <v>0</v>
      </c>
      <c r="L36" s="68">
        <f>IF($C$4="Attiecināmās izmaksas",IF('10a+c+n'!$Q36="A",'10a+c+n'!L36,0),0)</f>
        <v>0</v>
      </c>
      <c r="M36" s="121">
        <f>IF($C$4="Attiecināmās izmaksas",IF('10a+c+n'!$Q36="A",'10a+c+n'!M36,0),0)</f>
        <v>0</v>
      </c>
      <c r="N36" s="121">
        <f>IF($C$4="Attiecināmās izmaksas",IF('10a+c+n'!$Q36="A",'10a+c+n'!N36,0),0)</f>
        <v>0</v>
      </c>
      <c r="O36" s="121">
        <f>IF($C$4="Attiecināmās izmaksas",IF('10a+c+n'!$Q36="A",'10a+c+n'!O36,0),0)</f>
        <v>0</v>
      </c>
      <c r="P36" s="122">
        <f>IF($C$4="Attiecināmās izmaksas",IF('10a+c+n'!$Q36="A",'10a+c+n'!P36,0),0)</f>
        <v>0</v>
      </c>
    </row>
    <row r="37" spans="1:16" ht="20.399999999999999" x14ac:dyDescent="0.2">
      <c r="A37" s="53">
        <f>IF(P37=0,0,IF(COUNTBLANK(P37)=1,0,COUNTA($P$14:P37)))</f>
        <v>0</v>
      </c>
      <c r="B37" s="24" t="str">
        <f>IF($C$4="Attiecināmās izmaksas",IF('10a+c+n'!$Q37="A",'10a+c+n'!B37,0),0)</f>
        <v>17-00000</v>
      </c>
      <c r="C37" s="24" t="str">
        <f>IF($C$4="Attiecināmās izmaksas",IF('10a+c+n'!$Q37="A",'10a+c+n'!C37,0),0)</f>
        <v>Lodveida ventilis (bronzas)      DN32</v>
      </c>
      <c r="D37" s="24" t="str">
        <f>IF($C$4="Attiecināmās izmaksas",IF('10a+c+n'!$Q37="A",'10a+c+n'!D37,0),0)</f>
        <v>gb</v>
      </c>
      <c r="E37" s="47"/>
      <c r="F37" s="68"/>
      <c r="G37" s="121"/>
      <c r="H37" s="121">
        <f>IF($C$4="Attiecināmās izmaksas",IF('10a+c+n'!$Q37="A",'10a+c+n'!H37,0),0)</f>
        <v>0</v>
      </c>
      <c r="I37" s="121"/>
      <c r="J37" s="121"/>
      <c r="K37" s="122">
        <f>IF($C$4="Attiecināmās izmaksas",IF('10a+c+n'!$Q37="A",'10a+c+n'!K37,0),0)</f>
        <v>0</v>
      </c>
      <c r="L37" s="68">
        <f>IF($C$4="Attiecināmās izmaksas",IF('10a+c+n'!$Q37="A",'10a+c+n'!L37,0),0)</f>
        <v>0</v>
      </c>
      <c r="M37" s="121">
        <f>IF($C$4="Attiecināmās izmaksas",IF('10a+c+n'!$Q37="A",'10a+c+n'!M37,0),0)</f>
        <v>0</v>
      </c>
      <c r="N37" s="121">
        <f>IF($C$4="Attiecināmās izmaksas",IF('10a+c+n'!$Q37="A",'10a+c+n'!N37,0),0)</f>
        <v>0</v>
      </c>
      <c r="O37" s="121">
        <f>IF($C$4="Attiecināmās izmaksas",IF('10a+c+n'!$Q37="A",'10a+c+n'!O37,0),0)</f>
        <v>0</v>
      </c>
      <c r="P37" s="122">
        <f>IF($C$4="Attiecināmās izmaksas",IF('10a+c+n'!$Q37="A",'10a+c+n'!P37,0),0)</f>
        <v>0</v>
      </c>
    </row>
    <row r="38" spans="1:16" ht="20.399999999999999" x14ac:dyDescent="0.2">
      <c r="A38" s="53">
        <f>IF(P38=0,0,IF(COUNTBLANK(P38)=1,0,COUNTA($P$14:P38)))</f>
        <v>0</v>
      </c>
      <c r="B38" s="24" t="str">
        <f>IF($C$4="Attiecināmās izmaksas",IF('10a+c+n'!$Q38="A",'10a+c+n'!B38,0),0)</f>
        <v>17-00000</v>
      </c>
      <c r="C38" s="24" t="str">
        <f>IF($C$4="Attiecināmās izmaksas",IF('10a+c+n'!$Q38="A",'10a+c+n'!C38,0),0)</f>
        <v>Lodveida ventilis (bronzas)      DN25</v>
      </c>
      <c r="D38" s="24" t="str">
        <f>IF($C$4="Attiecināmās izmaksas",IF('10a+c+n'!$Q38="A",'10a+c+n'!D38,0),0)</f>
        <v>gb</v>
      </c>
      <c r="E38" s="47"/>
      <c r="F38" s="68"/>
      <c r="G38" s="121"/>
      <c r="H38" s="121">
        <f>IF($C$4="Attiecināmās izmaksas",IF('10a+c+n'!$Q38="A",'10a+c+n'!H38,0),0)</f>
        <v>0</v>
      </c>
      <c r="I38" s="121"/>
      <c r="J38" s="121"/>
      <c r="K38" s="122">
        <f>IF($C$4="Attiecināmās izmaksas",IF('10a+c+n'!$Q38="A",'10a+c+n'!K38,0),0)</f>
        <v>0</v>
      </c>
      <c r="L38" s="68">
        <f>IF($C$4="Attiecināmās izmaksas",IF('10a+c+n'!$Q38="A",'10a+c+n'!L38,0),0)</f>
        <v>0</v>
      </c>
      <c r="M38" s="121">
        <f>IF($C$4="Attiecināmās izmaksas",IF('10a+c+n'!$Q38="A",'10a+c+n'!M38,0),0)</f>
        <v>0</v>
      </c>
      <c r="N38" s="121">
        <f>IF($C$4="Attiecināmās izmaksas",IF('10a+c+n'!$Q38="A",'10a+c+n'!N38,0),0)</f>
        <v>0</v>
      </c>
      <c r="O38" s="121">
        <f>IF($C$4="Attiecināmās izmaksas",IF('10a+c+n'!$Q38="A",'10a+c+n'!O38,0),0)</f>
        <v>0</v>
      </c>
      <c r="P38" s="122">
        <f>IF($C$4="Attiecināmās izmaksas",IF('10a+c+n'!$Q38="A",'10a+c+n'!P38,0),0)</f>
        <v>0</v>
      </c>
    </row>
    <row r="39" spans="1:16" ht="20.399999999999999" x14ac:dyDescent="0.2">
      <c r="A39" s="53">
        <f>IF(P39=0,0,IF(COUNTBLANK(P39)=1,0,COUNTA($P$14:P39)))</f>
        <v>0</v>
      </c>
      <c r="B39" s="24" t="str">
        <f>IF($C$4="Attiecināmās izmaksas",IF('10a+c+n'!$Q39="A",'10a+c+n'!B39,0),0)</f>
        <v>17-00000</v>
      </c>
      <c r="C39" s="24" t="str">
        <f>IF($C$4="Attiecināmās izmaksas",IF('10a+c+n'!$Q39="A",'10a+c+n'!C39,0),0)</f>
        <v>Vienvirziena vārsts                                     DN15</v>
      </c>
      <c r="D39" s="24" t="str">
        <f>IF($C$4="Attiecināmās izmaksas",IF('10a+c+n'!$Q39="A",'10a+c+n'!D39,0),0)</f>
        <v>gb</v>
      </c>
      <c r="E39" s="47"/>
      <c r="F39" s="68"/>
      <c r="G39" s="121"/>
      <c r="H39" s="121">
        <f>IF($C$4="Attiecināmās izmaksas",IF('10a+c+n'!$Q39="A",'10a+c+n'!H39,0),0)</f>
        <v>0</v>
      </c>
      <c r="I39" s="121"/>
      <c r="J39" s="121"/>
      <c r="K39" s="122">
        <f>IF($C$4="Attiecināmās izmaksas",IF('10a+c+n'!$Q39="A",'10a+c+n'!K39,0),0)</f>
        <v>0</v>
      </c>
      <c r="L39" s="68">
        <f>IF($C$4="Attiecināmās izmaksas",IF('10a+c+n'!$Q39="A",'10a+c+n'!L39,0),0)</f>
        <v>0</v>
      </c>
      <c r="M39" s="121">
        <f>IF($C$4="Attiecināmās izmaksas",IF('10a+c+n'!$Q39="A",'10a+c+n'!M39,0),0)</f>
        <v>0</v>
      </c>
      <c r="N39" s="121">
        <f>IF($C$4="Attiecināmās izmaksas",IF('10a+c+n'!$Q39="A",'10a+c+n'!N39,0),0)</f>
        <v>0</v>
      </c>
      <c r="O39" s="121">
        <f>IF($C$4="Attiecināmās izmaksas",IF('10a+c+n'!$Q39="A",'10a+c+n'!O39,0),0)</f>
        <v>0</v>
      </c>
      <c r="P39" s="122">
        <f>IF($C$4="Attiecināmās izmaksas",IF('10a+c+n'!$Q39="A",'10a+c+n'!P39,0),0)</f>
        <v>0</v>
      </c>
    </row>
    <row r="40" spans="1:16" ht="20.399999999999999" x14ac:dyDescent="0.2">
      <c r="A40" s="53">
        <f>IF(P40=0,0,IF(COUNTBLANK(P40)=1,0,COUNTA($P$14:P40)))</f>
        <v>0</v>
      </c>
      <c r="B40" s="24" t="str">
        <f>IF($C$4="Attiecināmās izmaksas",IF('10a+c+n'!$Q40="A",'10a+c+n'!B40,0),0)</f>
        <v>17-00000</v>
      </c>
      <c r="C40" s="24" t="str">
        <f>IF($C$4="Attiecināmās izmaksas",IF('10a+c+n'!$Q40="A",'10a+c+n'!C40,0),0)</f>
        <v>Vienvirziena vārsts  k.ūdens                        DN32</v>
      </c>
      <c r="D40" s="24" t="str">
        <f>IF($C$4="Attiecināmās izmaksas",IF('10a+c+n'!$Q40="A",'10a+c+n'!D40,0),0)</f>
        <v>gb</v>
      </c>
      <c r="E40" s="47"/>
      <c r="F40" s="68"/>
      <c r="G40" s="121"/>
      <c r="H40" s="121">
        <f>IF($C$4="Attiecināmās izmaksas",IF('10a+c+n'!$Q40="A",'10a+c+n'!H40,0),0)</f>
        <v>0</v>
      </c>
      <c r="I40" s="121"/>
      <c r="J40" s="121"/>
      <c r="K40" s="122">
        <f>IF($C$4="Attiecināmās izmaksas",IF('10a+c+n'!$Q40="A",'10a+c+n'!K40,0),0)</f>
        <v>0</v>
      </c>
      <c r="L40" s="68">
        <f>IF($C$4="Attiecināmās izmaksas",IF('10a+c+n'!$Q40="A",'10a+c+n'!L40,0),0)</f>
        <v>0</v>
      </c>
      <c r="M40" s="121">
        <f>IF($C$4="Attiecināmās izmaksas",IF('10a+c+n'!$Q40="A",'10a+c+n'!M40,0),0)</f>
        <v>0</v>
      </c>
      <c r="N40" s="121">
        <f>IF($C$4="Attiecināmās izmaksas",IF('10a+c+n'!$Q40="A",'10a+c+n'!N40,0),0)</f>
        <v>0</v>
      </c>
      <c r="O40" s="121">
        <f>IF($C$4="Attiecināmās izmaksas",IF('10a+c+n'!$Q40="A",'10a+c+n'!O40,0),0)</f>
        <v>0</v>
      </c>
      <c r="P40" s="122">
        <f>IF($C$4="Attiecināmās izmaksas",IF('10a+c+n'!$Q40="A",'10a+c+n'!P40,0),0)</f>
        <v>0</v>
      </c>
    </row>
    <row r="41" spans="1:16" ht="20.399999999999999" x14ac:dyDescent="0.2">
      <c r="A41" s="53">
        <f>IF(P41=0,0,IF(COUNTBLANK(P41)=1,0,COUNTA($P$14:P41)))</f>
        <v>0</v>
      </c>
      <c r="B41" s="24" t="str">
        <f>IF($C$4="Attiecināmās izmaksas",IF('10a+c+n'!$Q41="A",'10a+c+n'!B41,0),0)</f>
        <v>17-00000</v>
      </c>
      <c r="C41" s="24" t="str">
        <f>IF($C$4="Attiecināmās izmaksas",IF('10a+c+n'!$Q41="A",'10a+c+n'!C41,0),0)</f>
        <v>Vienvirziena vārsts  k.ūdens                        DN25</v>
      </c>
      <c r="D41" s="24" t="str">
        <f>IF($C$4="Attiecināmās izmaksas",IF('10a+c+n'!$Q41="A",'10a+c+n'!D41,0),0)</f>
        <v>gb</v>
      </c>
      <c r="E41" s="47"/>
      <c r="F41" s="68"/>
      <c r="G41" s="121"/>
      <c r="H41" s="121">
        <f>IF($C$4="Attiecināmās izmaksas",IF('10a+c+n'!$Q41="A",'10a+c+n'!H41,0),0)</f>
        <v>0</v>
      </c>
      <c r="I41" s="121"/>
      <c r="J41" s="121"/>
      <c r="K41" s="122">
        <f>IF($C$4="Attiecināmās izmaksas",IF('10a+c+n'!$Q41="A",'10a+c+n'!K41,0),0)</f>
        <v>0</v>
      </c>
      <c r="L41" s="68">
        <f>IF($C$4="Attiecināmās izmaksas",IF('10a+c+n'!$Q41="A",'10a+c+n'!L41,0),0)</f>
        <v>0</v>
      </c>
      <c r="M41" s="121">
        <f>IF($C$4="Attiecināmās izmaksas",IF('10a+c+n'!$Q41="A",'10a+c+n'!M41,0),0)</f>
        <v>0</v>
      </c>
      <c r="N41" s="121">
        <f>IF($C$4="Attiecināmās izmaksas",IF('10a+c+n'!$Q41="A",'10a+c+n'!N41,0),0)</f>
        <v>0</v>
      </c>
      <c r="O41" s="121">
        <f>IF($C$4="Attiecināmās izmaksas",IF('10a+c+n'!$Q41="A",'10a+c+n'!O41,0),0)</f>
        <v>0</v>
      </c>
      <c r="P41" s="122">
        <f>IF($C$4="Attiecināmās izmaksas",IF('10a+c+n'!$Q41="A",'10a+c+n'!P41,0),0)</f>
        <v>0</v>
      </c>
    </row>
    <row r="42" spans="1:16" ht="20.399999999999999" x14ac:dyDescent="0.2">
      <c r="A42" s="53">
        <f>IF(P42=0,0,IF(COUNTBLANK(P42)=1,0,COUNTA($P$14:P42)))</f>
        <v>0</v>
      </c>
      <c r="B42" s="24" t="str">
        <f>IF($C$4="Attiecināmās izmaksas",IF('10a+c+n'!$Q42="A",'10a+c+n'!B42,0),0)</f>
        <v>17-00000</v>
      </c>
      <c r="C42" s="24" t="str">
        <f>IF($C$4="Attiecināmās izmaksas",IF('10a+c+n'!$Q42="A",'10a+c+n'!C42,0),0)</f>
        <v>Atloku sietiņfiltrs                                        DN40</v>
      </c>
      <c r="D42" s="24" t="str">
        <f>IF($C$4="Attiecināmās izmaksas",IF('10a+c+n'!$Q42="A",'10a+c+n'!D42,0),0)</f>
        <v>gb</v>
      </c>
      <c r="E42" s="47"/>
      <c r="F42" s="68"/>
      <c r="G42" s="121"/>
      <c r="H42" s="121">
        <f>IF($C$4="Attiecināmās izmaksas",IF('10a+c+n'!$Q42="A",'10a+c+n'!H42,0),0)</f>
        <v>0</v>
      </c>
      <c r="I42" s="121"/>
      <c r="J42" s="121"/>
      <c r="K42" s="122">
        <f>IF($C$4="Attiecināmās izmaksas",IF('10a+c+n'!$Q42="A",'10a+c+n'!K42,0),0)</f>
        <v>0</v>
      </c>
      <c r="L42" s="68">
        <f>IF($C$4="Attiecināmās izmaksas",IF('10a+c+n'!$Q42="A",'10a+c+n'!L42,0),0)</f>
        <v>0</v>
      </c>
      <c r="M42" s="121">
        <f>IF($C$4="Attiecināmās izmaksas",IF('10a+c+n'!$Q42="A",'10a+c+n'!M42,0),0)</f>
        <v>0</v>
      </c>
      <c r="N42" s="121">
        <f>IF($C$4="Attiecināmās izmaksas",IF('10a+c+n'!$Q42="A",'10a+c+n'!N42,0),0)</f>
        <v>0</v>
      </c>
      <c r="O42" s="121">
        <f>IF($C$4="Attiecināmās izmaksas",IF('10a+c+n'!$Q42="A",'10a+c+n'!O42,0),0)</f>
        <v>0</v>
      </c>
      <c r="P42" s="122">
        <f>IF($C$4="Attiecināmās izmaksas",IF('10a+c+n'!$Q42="A",'10a+c+n'!P42,0),0)</f>
        <v>0</v>
      </c>
    </row>
    <row r="43" spans="1:16" ht="20.399999999999999" x14ac:dyDescent="0.2">
      <c r="A43" s="53">
        <f>IF(P43=0,0,IF(COUNTBLANK(P43)=1,0,COUNTA($P$14:P43)))</f>
        <v>0</v>
      </c>
      <c r="B43" s="24" t="str">
        <f>IF($C$4="Attiecināmās izmaksas",IF('10a+c+n'!$Q43="A",'10a+c+n'!B43,0),0)</f>
        <v>17-00000</v>
      </c>
      <c r="C43" s="24" t="str">
        <f>IF($C$4="Attiecināmās izmaksas",IF('10a+c+n'!$Q43="A",'10a+c+n'!C43,0),0)</f>
        <v>Atloku sietiņfiltrs                                        DN25</v>
      </c>
      <c r="D43" s="24" t="str">
        <f>IF($C$4="Attiecināmās izmaksas",IF('10a+c+n'!$Q43="A",'10a+c+n'!D43,0),0)</f>
        <v>gb</v>
      </c>
      <c r="E43" s="47"/>
      <c r="F43" s="68"/>
      <c r="G43" s="121"/>
      <c r="H43" s="121">
        <f>IF($C$4="Attiecināmās izmaksas",IF('10a+c+n'!$Q43="A",'10a+c+n'!H43,0),0)</f>
        <v>0</v>
      </c>
      <c r="I43" s="121"/>
      <c r="J43" s="121"/>
      <c r="K43" s="122">
        <f>IF($C$4="Attiecināmās izmaksas",IF('10a+c+n'!$Q43="A",'10a+c+n'!K43,0),0)</f>
        <v>0</v>
      </c>
      <c r="L43" s="68">
        <f>IF($C$4="Attiecināmās izmaksas",IF('10a+c+n'!$Q43="A",'10a+c+n'!L43,0),0)</f>
        <v>0</v>
      </c>
      <c r="M43" s="121">
        <f>IF($C$4="Attiecināmās izmaksas",IF('10a+c+n'!$Q43="A",'10a+c+n'!M43,0),0)</f>
        <v>0</v>
      </c>
      <c r="N43" s="121">
        <f>IF($C$4="Attiecināmās izmaksas",IF('10a+c+n'!$Q43="A",'10a+c+n'!N43,0),0)</f>
        <v>0</v>
      </c>
      <c r="O43" s="121">
        <f>IF($C$4="Attiecināmās izmaksas",IF('10a+c+n'!$Q43="A",'10a+c+n'!O43,0),0)</f>
        <v>0</v>
      </c>
      <c r="P43" s="122">
        <f>IF($C$4="Attiecināmās izmaksas",IF('10a+c+n'!$Q43="A",'10a+c+n'!P43,0),0)</f>
        <v>0</v>
      </c>
    </row>
    <row r="44" spans="1:16" ht="20.399999999999999" x14ac:dyDescent="0.2">
      <c r="A44" s="53">
        <f>IF(P44=0,0,IF(COUNTBLANK(P44)=1,0,COUNTA($P$14:P44)))</f>
        <v>0</v>
      </c>
      <c r="B44" s="24" t="str">
        <f>IF($C$4="Attiecināmās izmaksas",IF('10a+c+n'!$Q44="A",'10a+c+n'!B44,0),0)</f>
        <v>17-00000</v>
      </c>
      <c r="C44" s="24" t="str">
        <f>IF($C$4="Attiecināmās izmaksas",IF('10a+c+n'!$Q44="A",'10a+c+n'!C44,0),0)</f>
        <v>Vītņu sietiņfiltrs                                          DN15</v>
      </c>
      <c r="D44" s="24" t="str">
        <f>IF($C$4="Attiecināmās izmaksas",IF('10a+c+n'!$Q44="A",'10a+c+n'!D44,0),0)</f>
        <v>gb</v>
      </c>
      <c r="E44" s="47"/>
      <c r="F44" s="68"/>
      <c r="G44" s="121"/>
      <c r="H44" s="121">
        <f>IF($C$4="Attiecināmās izmaksas",IF('10a+c+n'!$Q44="A",'10a+c+n'!H44,0),0)</f>
        <v>0</v>
      </c>
      <c r="I44" s="121"/>
      <c r="J44" s="121"/>
      <c r="K44" s="122">
        <f>IF($C$4="Attiecināmās izmaksas",IF('10a+c+n'!$Q44="A",'10a+c+n'!K44,0),0)</f>
        <v>0</v>
      </c>
      <c r="L44" s="68">
        <f>IF($C$4="Attiecināmās izmaksas",IF('10a+c+n'!$Q44="A",'10a+c+n'!L44,0),0)</f>
        <v>0</v>
      </c>
      <c r="M44" s="121">
        <f>IF($C$4="Attiecināmās izmaksas",IF('10a+c+n'!$Q44="A",'10a+c+n'!M44,0),0)</f>
        <v>0</v>
      </c>
      <c r="N44" s="121">
        <f>IF($C$4="Attiecināmās izmaksas",IF('10a+c+n'!$Q44="A",'10a+c+n'!N44,0),0)</f>
        <v>0</v>
      </c>
      <c r="O44" s="121">
        <f>IF($C$4="Attiecināmās izmaksas",IF('10a+c+n'!$Q44="A",'10a+c+n'!O44,0),0)</f>
        <v>0</v>
      </c>
      <c r="P44" s="122">
        <f>IF($C$4="Attiecināmās izmaksas",IF('10a+c+n'!$Q44="A",'10a+c+n'!P44,0),0)</f>
        <v>0</v>
      </c>
    </row>
    <row r="45" spans="1:16" ht="20.399999999999999" x14ac:dyDescent="0.2">
      <c r="A45" s="53">
        <f>IF(P45=0,0,IF(COUNTBLANK(P45)=1,0,COUNTA($P$14:P45)))</f>
        <v>0</v>
      </c>
      <c r="B45" s="24" t="str">
        <f>IF($C$4="Attiecināmās izmaksas",IF('10a+c+n'!$Q45="A",'10a+c+n'!B45,0),0)</f>
        <v>17-00000</v>
      </c>
      <c r="C45" s="24" t="str">
        <f>IF($C$4="Attiecināmās izmaksas",IF('10a+c+n'!$Q45="A",'10a+c+n'!C45,0),0)</f>
        <v>Vītņu sietiņfiltrs  (k.ūdens)                          DN32</v>
      </c>
      <c r="D45" s="24" t="str">
        <f>IF($C$4="Attiecināmās izmaksas",IF('10a+c+n'!$Q45="A",'10a+c+n'!D45,0),0)</f>
        <v>gb</v>
      </c>
      <c r="E45" s="47"/>
      <c r="F45" s="68"/>
      <c r="G45" s="121"/>
      <c r="H45" s="121">
        <f>IF($C$4="Attiecināmās izmaksas",IF('10a+c+n'!$Q45="A",'10a+c+n'!H45,0),0)</f>
        <v>0</v>
      </c>
      <c r="I45" s="121"/>
      <c r="J45" s="121"/>
      <c r="K45" s="122">
        <f>IF($C$4="Attiecināmās izmaksas",IF('10a+c+n'!$Q45="A",'10a+c+n'!K45,0),0)</f>
        <v>0</v>
      </c>
      <c r="L45" s="68">
        <f>IF($C$4="Attiecināmās izmaksas",IF('10a+c+n'!$Q45="A",'10a+c+n'!L45,0),0)</f>
        <v>0</v>
      </c>
      <c r="M45" s="121">
        <f>IF($C$4="Attiecināmās izmaksas",IF('10a+c+n'!$Q45="A",'10a+c+n'!M45,0),0)</f>
        <v>0</v>
      </c>
      <c r="N45" s="121">
        <f>IF($C$4="Attiecināmās izmaksas",IF('10a+c+n'!$Q45="A",'10a+c+n'!N45,0),0)</f>
        <v>0</v>
      </c>
      <c r="O45" s="121">
        <f>IF($C$4="Attiecināmās izmaksas",IF('10a+c+n'!$Q45="A",'10a+c+n'!O45,0),0)</f>
        <v>0</v>
      </c>
      <c r="P45" s="122">
        <f>IF($C$4="Attiecināmās izmaksas",IF('10a+c+n'!$Q45="A",'10a+c+n'!P45,0),0)</f>
        <v>0</v>
      </c>
    </row>
    <row r="46" spans="1:16" ht="20.399999999999999" x14ac:dyDescent="0.2">
      <c r="A46" s="53">
        <f>IF(P46=0,0,IF(COUNTBLANK(P46)=1,0,COUNTA($P$14:P46)))</f>
        <v>0</v>
      </c>
      <c r="B46" s="24" t="str">
        <f>IF($C$4="Attiecināmās izmaksas",IF('10a+c+n'!$Q46="A",'10a+c+n'!B46,0),0)</f>
        <v>17-00000</v>
      </c>
      <c r="C46" s="24" t="str">
        <f>IF($C$4="Attiecināmās izmaksas",IF('10a+c+n'!$Q46="A",'10a+c+n'!C46,0),0)</f>
        <v>Vītņu sietiņfiltrs   (k.ūdens)                         DN25</v>
      </c>
      <c r="D46" s="24" t="str">
        <f>IF($C$4="Attiecināmās izmaksas",IF('10a+c+n'!$Q46="A",'10a+c+n'!D46,0),0)</f>
        <v>gb</v>
      </c>
      <c r="E46" s="47"/>
      <c r="F46" s="68"/>
      <c r="G46" s="121"/>
      <c r="H46" s="121">
        <f>IF($C$4="Attiecināmās izmaksas",IF('10a+c+n'!$Q46="A",'10a+c+n'!H46,0),0)</f>
        <v>0</v>
      </c>
      <c r="I46" s="121"/>
      <c r="J46" s="121"/>
      <c r="K46" s="122">
        <f>IF($C$4="Attiecināmās izmaksas",IF('10a+c+n'!$Q46="A",'10a+c+n'!K46,0),0)</f>
        <v>0</v>
      </c>
      <c r="L46" s="68">
        <f>IF($C$4="Attiecināmās izmaksas",IF('10a+c+n'!$Q46="A",'10a+c+n'!L46,0),0)</f>
        <v>0</v>
      </c>
      <c r="M46" s="121">
        <f>IF($C$4="Attiecināmās izmaksas",IF('10a+c+n'!$Q46="A",'10a+c+n'!M46,0),0)</f>
        <v>0</v>
      </c>
      <c r="N46" s="121">
        <f>IF($C$4="Attiecināmās izmaksas",IF('10a+c+n'!$Q46="A",'10a+c+n'!N46,0),0)</f>
        <v>0</v>
      </c>
      <c r="O46" s="121">
        <f>IF($C$4="Attiecināmās izmaksas",IF('10a+c+n'!$Q46="A",'10a+c+n'!O46,0),0)</f>
        <v>0</v>
      </c>
      <c r="P46" s="122">
        <f>IF($C$4="Attiecināmās izmaksas",IF('10a+c+n'!$Q46="A",'10a+c+n'!P46,0),0)</f>
        <v>0</v>
      </c>
    </row>
    <row r="47" spans="1:16" ht="20.399999999999999" x14ac:dyDescent="0.2">
      <c r="A47" s="53">
        <f>IF(P47=0,0,IF(COUNTBLANK(P47)=1,0,COUNTA($P$14:P47)))</f>
        <v>0</v>
      </c>
      <c r="B47" s="24" t="str">
        <f>IF($C$4="Attiecināmās izmaksas",IF('10a+c+n'!$Q47="A",'10a+c+n'!B47,0),0)</f>
        <v>17-00000</v>
      </c>
      <c r="C47" s="24" t="str">
        <f>IF($C$4="Attiecināmās izmaksas",IF('10a+c+n'!$Q47="A",'10a+c+n'!C47,0),0)</f>
        <v xml:space="preserve">Tehniskais manometrs   0-16 bar </v>
      </c>
      <c r="D47" s="24" t="str">
        <f>IF($C$4="Attiecināmās izmaksas",IF('10a+c+n'!$Q47="A",'10a+c+n'!D47,0),0)</f>
        <v>gb</v>
      </c>
      <c r="E47" s="47"/>
      <c r="F47" s="68"/>
      <c r="G47" s="121"/>
      <c r="H47" s="121">
        <f>IF($C$4="Attiecināmās izmaksas",IF('10a+c+n'!$Q47="A",'10a+c+n'!H47,0),0)</f>
        <v>0</v>
      </c>
      <c r="I47" s="121"/>
      <c r="J47" s="121"/>
      <c r="K47" s="122">
        <f>IF($C$4="Attiecināmās izmaksas",IF('10a+c+n'!$Q47="A",'10a+c+n'!K47,0),0)</f>
        <v>0</v>
      </c>
      <c r="L47" s="68">
        <f>IF($C$4="Attiecināmās izmaksas",IF('10a+c+n'!$Q47="A",'10a+c+n'!L47,0),0)</f>
        <v>0</v>
      </c>
      <c r="M47" s="121">
        <f>IF($C$4="Attiecināmās izmaksas",IF('10a+c+n'!$Q47="A",'10a+c+n'!M47,0),0)</f>
        <v>0</v>
      </c>
      <c r="N47" s="121">
        <f>IF($C$4="Attiecināmās izmaksas",IF('10a+c+n'!$Q47="A",'10a+c+n'!N47,0),0)</f>
        <v>0</v>
      </c>
      <c r="O47" s="121">
        <f>IF($C$4="Attiecināmās izmaksas",IF('10a+c+n'!$Q47="A",'10a+c+n'!O47,0),0)</f>
        <v>0</v>
      </c>
      <c r="P47" s="122">
        <f>IF($C$4="Attiecināmās izmaksas",IF('10a+c+n'!$Q47="A",'10a+c+n'!P47,0),0)</f>
        <v>0</v>
      </c>
    </row>
    <row r="48" spans="1:16" ht="20.399999999999999" x14ac:dyDescent="0.2">
      <c r="A48" s="53">
        <f>IF(P48=0,0,IF(COUNTBLANK(P48)=1,0,COUNTA($P$14:P48)))</f>
        <v>0</v>
      </c>
      <c r="B48" s="24" t="str">
        <f>IF($C$4="Attiecināmās izmaksas",IF('10a+c+n'!$Q48="A",'10a+c+n'!B48,0),0)</f>
        <v>17-00000</v>
      </c>
      <c r="C48" s="24" t="str">
        <f>IF($C$4="Attiecināmās izmaksas",IF('10a+c+n'!$Q48="A",'10a+c+n'!C48,0),0)</f>
        <v>Tehniskais manometrs    0-10 bar</v>
      </c>
      <c r="D48" s="24" t="str">
        <f>IF($C$4="Attiecināmās izmaksas",IF('10a+c+n'!$Q48="A",'10a+c+n'!D48,0),0)</f>
        <v>gb</v>
      </c>
      <c r="E48" s="47"/>
      <c r="F48" s="68"/>
      <c r="G48" s="121"/>
      <c r="H48" s="121">
        <f>IF($C$4="Attiecināmās izmaksas",IF('10a+c+n'!$Q48="A",'10a+c+n'!H48,0),0)</f>
        <v>0</v>
      </c>
      <c r="I48" s="121"/>
      <c r="J48" s="121"/>
      <c r="K48" s="122">
        <f>IF($C$4="Attiecināmās izmaksas",IF('10a+c+n'!$Q48="A",'10a+c+n'!K48,0),0)</f>
        <v>0</v>
      </c>
      <c r="L48" s="68">
        <f>IF($C$4="Attiecināmās izmaksas",IF('10a+c+n'!$Q48="A",'10a+c+n'!L48,0),0)</f>
        <v>0</v>
      </c>
      <c r="M48" s="121">
        <f>IF($C$4="Attiecināmās izmaksas",IF('10a+c+n'!$Q48="A",'10a+c+n'!M48,0),0)</f>
        <v>0</v>
      </c>
      <c r="N48" s="121">
        <f>IF($C$4="Attiecināmās izmaksas",IF('10a+c+n'!$Q48="A",'10a+c+n'!N48,0),0)</f>
        <v>0</v>
      </c>
      <c r="O48" s="121">
        <f>IF($C$4="Attiecināmās izmaksas",IF('10a+c+n'!$Q48="A",'10a+c+n'!O48,0),0)</f>
        <v>0</v>
      </c>
      <c r="P48" s="122">
        <f>IF($C$4="Attiecināmās izmaksas",IF('10a+c+n'!$Q48="A",'10a+c+n'!P48,0),0)</f>
        <v>0</v>
      </c>
    </row>
    <row r="49" spans="1:16" ht="20.399999999999999" x14ac:dyDescent="0.2">
      <c r="A49" s="53">
        <f>IF(P49=0,0,IF(COUNTBLANK(P49)=1,0,COUNTA($P$14:P49)))</f>
        <v>0</v>
      </c>
      <c r="B49" s="24" t="str">
        <f>IF($C$4="Attiecināmās izmaksas",IF('10a+c+n'!$Q49="A",'10a+c+n'!B49,0),0)</f>
        <v>17-00000</v>
      </c>
      <c r="C49" s="24" t="str">
        <f>IF($C$4="Attiecināmās izmaksas",IF('10a+c+n'!$Q49="A",'10a+c+n'!C49,0),0)</f>
        <v>Tehniskais termometrs   0-120ºC</v>
      </c>
      <c r="D49" s="24" t="str">
        <f>IF($C$4="Attiecināmās izmaksas",IF('10a+c+n'!$Q49="A",'10a+c+n'!D49,0),0)</f>
        <v>gb</v>
      </c>
      <c r="E49" s="47"/>
      <c r="F49" s="68"/>
      <c r="G49" s="121"/>
      <c r="H49" s="121">
        <f>IF($C$4="Attiecināmās izmaksas",IF('10a+c+n'!$Q49="A",'10a+c+n'!H49,0),0)</f>
        <v>0</v>
      </c>
      <c r="I49" s="121"/>
      <c r="J49" s="121"/>
      <c r="K49" s="122">
        <f>IF($C$4="Attiecināmās izmaksas",IF('10a+c+n'!$Q49="A",'10a+c+n'!K49,0),0)</f>
        <v>0</v>
      </c>
      <c r="L49" s="68">
        <f>IF($C$4="Attiecināmās izmaksas",IF('10a+c+n'!$Q49="A",'10a+c+n'!L49,0),0)</f>
        <v>0</v>
      </c>
      <c r="M49" s="121">
        <f>IF($C$4="Attiecināmās izmaksas",IF('10a+c+n'!$Q49="A",'10a+c+n'!M49,0),0)</f>
        <v>0</v>
      </c>
      <c r="N49" s="121">
        <f>IF($C$4="Attiecināmās izmaksas",IF('10a+c+n'!$Q49="A",'10a+c+n'!N49,0),0)</f>
        <v>0</v>
      </c>
      <c r="O49" s="121">
        <f>IF($C$4="Attiecināmās izmaksas",IF('10a+c+n'!$Q49="A",'10a+c+n'!O49,0),0)</f>
        <v>0</v>
      </c>
      <c r="P49" s="122">
        <f>IF($C$4="Attiecināmās izmaksas",IF('10a+c+n'!$Q49="A",'10a+c+n'!P49,0),0)</f>
        <v>0</v>
      </c>
    </row>
    <row r="50" spans="1:16" ht="20.399999999999999" x14ac:dyDescent="0.2">
      <c r="A50" s="53">
        <f>IF(P50=0,0,IF(COUNTBLANK(P50)=1,0,COUNTA($P$14:P50)))</f>
        <v>0</v>
      </c>
      <c r="B50" s="24" t="str">
        <f>IF($C$4="Attiecināmās izmaksas",IF('10a+c+n'!$Q50="A",'10a+c+n'!B50,0),0)</f>
        <v>17-00000</v>
      </c>
      <c r="C50" s="24" t="str">
        <f>IF($C$4="Attiecināmās izmaksas",IF('10a+c+n'!$Q50="A",'10a+c+n'!C50,0),0)</f>
        <v>Tehniskais termometrs   0-100ºC</v>
      </c>
      <c r="D50" s="24" t="str">
        <f>IF($C$4="Attiecināmās izmaksas",IF('10a+c+n'!$Q50="A",'10a+c+n'!D50,0),0)</f>
        <v>gb</v>
      </c>
      <c r="E50" s="47"/>
      <c r="F50" s="68"/>
      <c r="G50" s="121"/>
      <c r="H50" s="121">
        <f>IF($C$4="Attiecināmās izmaksas",IF('10a+c+n'!$Q50="A",'10a+c+n'!H50,0),0)</f>
        <v>0</v>
      </c>
      <c r="I50" s="121"/>
      <c r="J50" s="121"/>
      <c r="K50" s="122">
        <f>IF($C$4="Attiecināmās izmaksas",IF('10a+c+n'!$Q50="A",'10a+c+n'!K50,0),0)</f>
        <v>0</v>
      </c>
      <c r="L50" s="68">
        <f>IF($C$4="Attiecināmās izmaksas",IF('10a+c+n'!$Q50="A",'10a+c+n'!L50,0),0)</f>
        <v>0</v>
      </c>
      <c r="M50" s="121">
        <f>IF($C$4="Attiecināmās izmaksas",IF('10a+c+n'!$Q50="A",'10a+c+n'!M50,0),0)</f>
        <v>0</v>
      </c>
      <c r="N50" s="121">
        <f>IF($C$4="Attiecināmās izmaksas",IF('10a+c+n'!$Q50="A",'10a+c+n'!N50,0),0)</f>
        <v>0</v>
      </c>
      <c r="O50" s="121">
        <f>IF($C$4="Attiecināmās izmaksas",IF('10a+c+n'!$Q50="A",'10a+c+n'!O50,0),0)</f>
        <v>0</v>
      </c>
      <c r="P50" s="122">
        <f>IF($C$4="Attiecināmās izmaksas",IF('10a+c+n'!$Q50="A",'10a+c+n'!P50,0),0)</f>
        <v>0</v>
      </c>
    </row>
    <row r="51" spans="1:16" ht="20.399999999999999" x14ac:dyDescent="0.2">
      <c r="A51" s="53">
        <f>IF(P51=0,0,IF(COUNTBLANK(P51)=1,0,COUNTA($P$14:P51)))</f>
        <v>0</v>
      </c>
      <c r="B51" s="24" t="str">
        <f>IF($C$4="Attiecināmās izmaksas",IF('10a+c+n'!$Q51="A",'10a+c+n'!B51,0),0)</f>
        <v>17-00000</v>
      </c>
      <c r="C51" s="24" t="str">
        <f>IF($C$4="Attiecināmās izmaksas",IF('10a+c+n'!$Q51="A",'10a+c+n'!C51,0),0)</f>
        <v xml:space="preserve">Tērauda elektrometinātas caurule  Ø21,3x2,0    </v>
      </c>
      <c r="D51" s="24" t="str">
        <f>IF($C$4="Attiecināmās izmaksas",IF('10a+c+n'!$Q51="A",'10a+c+n'!D51,0),0)</f>
        <v>m</v>
      </c>
      <c r="E51" s="47"/>
      <c r="F51" s="68"/>
      <c r="G51" s="121"/>
      <c r="H51" s="121">
        <f>IF($C$4="Attiecināmās izmaksas",IF('10a+c+n'!$Q51="A",'10a+c+n'!H51,0),0)</f>
        <v>0</v>
      </c>
      <c r="I51" s="121"/>
      <c r="J51" s="121"/>
      <c r="K51" s="122">
        <f>IF($C$4="Attiecināmās izmaksas",IF('10a+c+n'!$Q51="A",'10a+c+n'!K51,0),0)</f>
        <v>0</v>
      </c>
      <c r="L51" s="68">
        <f>IF($C$4="Attiecināmās izmaksas",IF('10a+c+n'!$Q51="A",'10a+c+n'!L51,0),0)</f>
        <v>0</v>
      </c>
      <c r="M51" s="121">
        <f>IF($C$4="Attiecināmās izmaksas",IF('10a+c+n'!$Q51="A",'10a+c+n'!M51,0),0)</f>
        <v>0</v>
      </c>
      <c r="N51" s="121">
        <f>IF($C$4="Attiecināmās izmaksas",IF('10a+c+n'!$Q51="A",'10a+c+n'!N51,0),0)</f>
        <v>0</v>
      </c>
      <c r="O51" s="121">
        <f>IF($C$4="Attiecināmās izmaksas",IF('10a+c+n'!$Q51="A",'10a+c+n'!O51,0),0)</f>
        <v>0</v>
      </c>
      <c r="P51" s="122">
        <f>IF($C$4="Attiecināmās izmaksas",IF('10a+c+n'!$Q51="A",'10a+c+n'!P51,0),0)</f>
        <v>0</v>
      </c>
    </row>
    <row r="52" spans="1:16" ht="20.399999999999999" x14ac:dyDescent="0.2">
      <c r="A52" s="53">
        <f>IF(P52=0,0,IF(COUNTBLANK(P52)=1,0,COUNTA($P$14:P52)))</f>
        <v>0</v>
      </c>
      <c r="B52" s="24" t="str">
        <f>IF($C$4="Attiecināmās izmaksas",IF('10a+c+n'!$Q52="A",'10a+c+n'!B52,0),0)</f>
        <v>17-00000</v>
      </c>
      <c r="C52" s="24" t="str">
        <f>IF($C$4="Attiecināmās izmaksas",IF('10a+c+n'!$Q52="A",'10a+c+n'!C52,0),0)</f>
        <v>Tērauda elektrometinātas caurule  Ø26.9x2.3</v>
      </c>
      <c r="D52" s="24" t="str">
        <f>IF($C$4="Attiecināmās izmaksas",IF('10a+c+n'!$Q52="A",'10a+c+n'!D52,0),0)</f>
        <v>m</v>
      </c>
      <c r="E52" s="47"/>
      <c r="F52" s="68"/>
      <c r="G52" s="121"/>
      <c r="H52" s="121">
        <f>IF($C$4="Attiecināmās izmaksas",IF('10a+c+n'!$Q52="A",'10a+c+n'!H52,0),0)</f>
        <v>0</v>
      </c>
      <c r="I52" s="121"/>
      <c r="J52" s="121"/>
      <c r="K52" s="122">
        <f>IF($C$4="Attiecināmās izmaksas",IF('10a+c+n'!$Q52="A",'10a+c+n'!K52,0),0)</f>
        <v>0</v>
      </c>
      <c r="L52" s="68">
        <f>IF($C$4="Attiecināmās izmaksas",IF('10a+c+n'!$Q52="A",'10a+c+n'!L52,0),0)</f>
        <v>0</v>
      </c>
      <c r="M52" s="121">
        <f>IF($C$4="Attiecināmās izmaksas",IF('10a+c+n'!$Q52="A",'10a+c+n'!M52,0),0)</f>
        <v>0</v>
      </c>
      <c r="N52" s="121">
        <f>IF($C$4="Attiecināmās izmaksas",IF('10a+c+n'!$Q52="A",'10a+c+n'!N52,0),0)</f>
        <v>0</v>
      </c>
      <c r="O52" s="121">
        <f>IF($C$4="Attiecināmās izmaksas",IF('10a+c+n'!$Q52="A",'10a+c+n'!O52,0),0)</f>
        <v>0</v>
      </c>
      <c r="P52" s="122">
        <f>IF($C$4="Attiecināmās izmaksas",IF('10a+c+n'!$Q52="A",'10a+c+n'!P52,0),0)</f>
        <v>0</v>
      </c>
    </row>
    <row r="53" spans="1:16" ht="20.399999999999999" x14ac:dyDescent="0.2">
      <c r="A53" s="53">
        <f>IF(P53=0,0,IF(COUNTBLANK(P53)=1,0,COUNTA($P$14:P53)))</f>
        <v>0</v>
      </c>
      <c r="B53" s="24" t="str">
        <f>IF($C$4="Attiecināmās izmaksas",IF('10a+c+n'!$Q53="A",'10a+c+n'!B53,0),0)</f>
        <v>17-00000</v>
      </c>
      <c r="C53" s="24" t="str">
        <f>IF($C$4="Attiecināmās izmaksas",IF('10a+c+n'!$Q53="A",'10a+c+n'!C53,0),0)</f>
        <v>Tērauda elektrometinātas caurule  Ø33.7x2.6</v>
      </c>
      <c r="D53" s="24" t="str">
        <f>IF($C$4="Attiecināmās izmaksas",IF('10a+c+n'!$Q53="A",'10a+c+n'!D53,0),0)</f>
        <v>m</v>
      </c>
      <c r="E53" s="47"/>
      <c r="F53" s="68"/>
      <c r="G53" s="121"/>
      <c r="H53" s="121">
        <f>IF($C$4="Attiecināmās izmaksas",IF('10a+c+n'!$Q53="A",'10a+c+n'!H53,0),0)</f>
        <v>0</v>
      </c>
      <c r="I53" s="121"/>
      <c r="J53" s="121"/>
      <c r="K53" s="122">
        <f>IF($C$4="Attiecināmās izmaksas",IF('10a+c+n'!$Q53="A",'10a+c+n'!K53,0),0)</f>
        <v>0</v>
      </c>
      <c r="L53" s="68">
        <f>IF($C$4="Attiecināmās izmaksas",IF('10a+c+n'!$Q53="A",'10a+c+n'!L53,0),0)</f>
        <v>0</v>
      </c>
      <c r="M53" s="121">
        <f>IF($C$4="Attiecināmās izmaksas",IF('10a+c+n'!$Q53="A",'10a+c+n'!M53,0),0)</f>
        <v>0</v>
      </c>
      <c r="N53" s="121">
        <f>IF($C$4="Attiecināmās izmaksas",IF('10a+c+n'!$Q53="A",'10a+c+n'!N53,0),0)</f>
        <v>0</v>
      </c>
      <c r="O53" s="121">
        <f>IF($C$4="Attiecināmās izmaksas",IF('10a+c+n'!$Q53="A",'10a+c+n'!O53,0),0)</f>
        <v>0</v>
      </c>
      <c r="P53" s="122">
        <f>IF($C$4="Attiecināmās izmaksas",IF('10a+c+n'!$Q53="A",'10a+c+n'!P53,0),0)</f>
        <v>0</v>
      </c>
    </row>
    <row r="54" spans="1:16" ht="20.399999999999999" x14ac:dyDescent="0.2">
      <c r="A54" s="53">
        <f>IF(P54=0,0,IF(COUNTBLANK(P54)=1,0,COUNTA($P$14:P54)))</f>
        <v>0</v>
      </c>
      <c r="B54" s="24" t="str">
        <f>IF($C$4="Attiecināmās izmaksas",IF('10a+c+n'!$Q54="A",'10a+c+n'!B54,0),0)</f>
        <v>17-00000</v>
      </c>
      <c r="C54" s="24" t="str">
        <f>IF($C$4="Attiecināmās izmaksas",IF('10a+c+n'!$Q54="A",'10a+c+n'!C54,0),0)</f>
        <v>Tērauda elektrometinātas caurule  Ø48.3x2.6</v>
      </c>
      <c r="D54" s="24" t="str">
        <f>IF($C$4="Attiecināmās izmaksas",IF('10a+c+n'!$Q54="A",'10a+c+n'!D54,0),0)</f>
        <v>m</v>
      </c>
      <c r="E54" s="47"/>
      <c r="F54" s="68"/>
      <c r="G54" s="121"/>
      <c r="H54" s="121">
        <f>IF($C$4="Attiecināmās izmaksas",IF('10a+c+n'!$Q54="A",'10a+c+n'!H54,0),0)</f>
        <v>0</v>
      </c>
      <c r="I54" s="121"/>
      <c r="J54" s="121"/>
      <c r="K54" s="122">
        <f>IF($C$4="Attiecināmās izmaksas",IF('10a+c+n'!$Q54="A",'10a+c+n'!K54,0),0)</f>
        <v>0</v>
      </c>
      <c r="L54" s="68">
        <f>IF($C$4="Attiecināmās izmaksas",IF('10a+c+n'!$Q54="A",'10a+c+n'!L54,0),0)</f>
        <v>0</v>
      </c>
      <c r="M54" s="121">
        <f>IF($C$4="Attiecināmās izmaksas",IF('10a+c+n'!$Q54="A",'10a+c+n'!M54,0),0)</f>
        <v>0</v>
      </c>
      <c r="N54" s="121">
        <f>IF($C$4="Attiecināmās izmaksas",IF('10a+c+n'!$Q54="A",'10a+c+n'!N54,0),0)</f>
        <v>0</v>
      </c>
      <c r="O54" s="121">
        <f>IF($C$4="Attiecināmās izmaksas",IF('10a+c+n'!$Q54="A",'10a+c+n'!O54,0),0)</f>
        <v>0</v>
      </c>
      <c r="P54" s="122">
        <f>IF($C$4="Attiecināmās izmaksas",IF('10a+c+n'!$Q54="A",'10a+c+n'!P54,0),0)</f>
        <v>0</v>
      </c>
    </row>
    <row r="55" spans="1:16" ht="20.399999999999999" x14ac:dyDescent="0.2">
      <c r="A55" s="53">
        <f>IF(P55=0,0,IF(COUNTBLANK(P55)=1,0,COUNTA($P$14:P55)))</f>
        <v>0</v>
      </c>
      <c r="B55" s="24" t="str">
        <f>IF($C$4="Attiecināmās izmaksas",IF('10a+c+n'!$Q55="A",'10a+c+n'!B55,0),0)</f>
        <v>17-00000</v>
      </c>
      <c r="C55" s="24" t="str">
        <f>IF($C$4="Attiecināmās izmaksas",IF('10a+c+n'!$Q55="A",'10a+c+n'!C55,0),0)</f>
        <v>Nerūsējošā tērauda caurule Ø42.4x2.0    DN32        EN1.4307/304L</v>
      </c>
      <c r="D55" s="24" t="str">
        <f>IF($C$4="Attiecināmās izmaksas",IF('10a+c+n'!$Q55="A",'10a+c+n'!D55,0),0)</f>
        <v>m</v>
      </c>
      <c r="E55" s="47"/>
      <c r="F55" s="68"/>
      <c r="G55" s="121"/>
      <c r="H55" s="121">
        <f>IF($C$4="Attiecināmās izmaksas",IF('10a+c+n'!$Q55="A",'10a+c+n'!H55,0),0)</f>
        <v>0</v>
      </c>
      <c r="I55" s="121"/>
      <c r="J55" s="121"/>
      <c r="K55" s="122">
        <f>IF($C$4="Attiecināmās izmaksas",IF('10a+c+n'!$Q55="A",'10a+c+n'!K55,0),0)</f>
        <v>0</v>
      </c>
      <c r="L55" s="68">
        <f>IF($C$4="Attiecināmās izmaksas",IF('10a+c+n'!$Q55="A",'10a+c+n'!L55,0),0)</f>
        <v>0</v>
      </c>
      <c r="M55" s="121">
        <f>IF($C$4="Attiecināmās izmaksas",IF('10a+c+n'!$Q55="A",'10a+c+n'!M55,0),0)</f>
        <v>0</v>
      </c>
      <c r="N55" s="121">
        <f>IF($C$4="Attiecināmās izmaksas",IF('10a+c+n'!$Q55="A",'10a+c+n'!N55,0),0)</f>
        <v>0</v>
      </c>
      <c r="O55" s="121">
        <f>IF($C$4="Attiecināmās izmaksas",IF('10a+c+n'!$Q55="A",'10a+c+n'!O55,0),0)</f>
        <v>0</v>
      </c>
      <c r="P55" s="122">
        <f>IF($C$4="Attiecināmās izmaksas",IF('10a+c+n'!$Q55="A",'10a+c+n'!P55,0),0)</f>
        <v>0</v>
      </c>
    </row>
    <row r="56" spans="1:16" ht="20.399999999999999" x14ac:dyDescent="0.2">
      <c r="A56" s="53">
        <f>IF(P56=0,0,IF(COUNTBLANK(P56)=1,0,COUNTA($P$14:P56)))</f>
        <v>0</v>
      </c>
      <c r="B56" s="24" t="str">
        <f>IF($C$4="Attiecināmās izmaksas",IF('10a+c+n'!$Q56="A",'10a+c+n'!B56,0),0)</f>
        <v>17-00000</v>
      </c>
      <c r="C56" s="24" t="str">
        <f>IF($C$4="Attiecināmās izmaksas",IF('10a+c+n'!$Q56="A",'10a+c+n'!C56,0),0)</f>
        <v>Nerūsējošā tērauda caurule Ø33.7x2.0    DN25        EN1.4307/304L</v>
      </c>
      <c r="D56" s="24" t="str">
        <f>IF($C$4="Attiecināmās izmaksas",IF('10a+c+n'!$Q56="A",'10a+c+n'!D56,0),0)</f>
        <v>m</v>
      </c>
      <c r="E56" s="47"/>
      <c r="F56" s="68"/>
      <c r="G56" s="121"/>
      <c r="H56" s="121">
        <f>IF($C$4="Attiecināmās izmaksas",IF('10a+c+n'!$Q56="A",'10a+c+n'!H56,0),0)</f>
        <v>0</v>
      </c>
      <c r="I56" s="121"/>
      <c r="J56" s="121"/>
      <c r="K56" s="122">
        <f>IF($C$4="Attiecināmās izmaksas",IF('10a+c+n'!$Q56="A",'10a+c+n'!K56,0),0)</f>
        <v>0</v>
      </c>
      <c r="L56" s="68">
        <f>IF($C$4="Attiecināmās izmaksas",IF('10a+c+n'!$Q56="A",'10a+c+n'!L56,0),0)</f>
        <v>0</v>
      </c>
      <c r="M56" s="121">
        <f>IF($C$4="Attiecināmās izmaksas",IF('10a+c+n'!$Q56="A",'10a+c+n'!M56,0),0)</f>
        <v>0</v>
      </c>
      <c r="N56" s="121">
        <f>IF($C$4="Attiecināmās izmaksas",IF('10a+c+n'!$Q56="A",'10a+c+n'!N56,0),0)</f>
        <v>0</v>
      </c>
      <c r="O56" s="121">
        <f>IF($C$4="Attiecināmās izmaksas",IF('10a+c+n'!$Q56="A",'10a+c+n'!O56,0),0)</f>
        <v>0</v>
      </c>
      <c r="P56" s="122">
        <f>IF($C$4="Attiecināmās izmaksas",IF('10a+c+n'!$Q56="A",'10a+c+n'!P56,0),0)</f>
        <v>0</v>
      </c>
    </row>
    <row r="57" spans="1:16" ht="20.399999999999999" x14ac:dyDescent="0.2">
      <c r="A57" s="53">
        <f>IF(P57=0,0,IF(COUNTBLANK(P57)=1,0,COUNTA($P$14:P57)))</f>
        <v>0</v>
      </c>
      <c r="B57" s="24" t="str">
        <f>IF($C$4="Attiecināmās izmaksas",IF('10a+c+n'!$Q57="A",'10a+c+n'!B57,0),0)</f>
        <v>17-00000</v>
      </c>
      <c r="C57" s="24" t="str">
        <f>IF($C$4="Attiecināmās izmaksas",IF('10a+c+n'!$Q57="A",'10a+c+n'!C57,0),0)</f>
        <v>Siltumizolācija  Hvac Section AluCoat T  22-20, λ=0,037 W/mK</v>
      </c>
      <c r="D57" s="24" t="str">
        <f>IF($C$4="Attiecināmās izmaksas",IF('10a+c+n'!$Q57="A",'10a+c+n'!D57,0),0)</f>
        <v>m</v>
      </c>
      <c r="E57" s="47"/>
      <c r="F57" s="68"/>
      <c r="G57" s="121"/>
      <c r="H57" s="121">
        <f>IF($C$4="Attiecināmās izmaksas",IF('10a+c+n'!$Q57="A",'10a+c+n'!H57,0),0)</f>
        <v>0</v>
      </c>
      <c r="I57" s="121"/>
      <c r="J57" s="121"/>
      <c r="K57" s="122">
        <f>IF($C$4="Attiecināmās izmaksas",IF('10a+c+n'!$Q57="A",'10a+c+n'!K57,0),0)</f>
        <v>0</v>
      </c>
      <c r="L57" s="68">
        <f>IF($C$4="Attiecināmās izmaksas",IF('10a+c+n'!$Q57="A",'10a+c+n'!L57,0),0)</f>
        <v>0</v>
      </c>
      <c r="M57" s="121">
        <f>IF($C$4="Attiecināmās izmaksas",IF('10a+c+n'!$Q57="A",'10a+c+n'!M57,0),0)</f>
        <v>0</v>
      </c>
      <c r="N57" s="121">
        <f>IF($C$4="Attiecināmās izmaksas",IF('10a+c+n'!$Q57="A",'10a+c+n'!N57,0),0)</f>
        <v>0</v>
      </c>
      <c r="O57" s="121">
        <f>IF($C$4="Attiecināmās izmaksas",IF('10a+c+n'!$Q57="A",'10a+c+n'!O57,0),0)</f>
        <v>0</v>
      </c>
      <c r="P57" s="122">
        <f>IF($C$4="Attiecināmās izmaksas",IF('10a+c+n'!$Q57="A",'10a+c+n'!P57,0),0)</f>
        <v>0</v>
      </c>
    </row>
    <row r="58" spans="1:16" ht="20.399999999999999" x14ac:dyDescent="0.2">
      <c r="A58" s="53">
        <f>IF(P58=0,0,IF(COUNTBLANK(P58)=1,0,COUNTA($P$14:P58)))</f>
        <v>0</v>
      </c>
      <c r="B58" s="24" t="str">
        <f>IF($C$4="Attiecināmās izmaksas",IF('10a+c+n'!$Q58="A",'10a+c+n'!B58,0),0)</f>
        <v>17-00000</v>
      </c>
      <c r="C58" s="24" t="str">
        <f>IF($C$4="Attiecināmās izmaksas",IF('10a+c+n'!$Q58="A",'10a+c+n'!C58,0),0)</f>
        <v>Siltumizolācija  Hvac Section AluCoat T    28-20, λ=0,037 W/mK</v>
      </c>
      <c r="D58" s="24" t="str">
        <f>IF($C$4="Attiecināmās izmaksas",IF('10a+c+n'!$Q58="A",'10a+c+n'!D58,0),0)</f>
        <v>m</v>
      </c>
      <c r="E58" s="47"/>
      <c r="F58" s="68"/>
      <c r="G58" s="121"/>
      <c r="H58" s="121">
        <f>IF($C$4="Attiecināmās izmaksas",IF('10a+c+n'!$Q58="A",'10a+c+n'!H58,0),0)</f>
        <v>0</v>
      </c>
      <c r="I58" s="121"/>
      <c r="J58" s="121"/>
      <c r="K58" s="122">
        <f>IF($C$4="Attiecināmās izmaksas",IF('10a+c+n'!$Q58="A",'10a+c+n'!K58,0),0)</f>
        <v>0</v>
      </c>
      <c r="L58" s="68">
        <f>IF($C$4="Attiecināmās izmaksas",IF('10a+c+n'!$Q58="A",'10a+c+n'!L58,0),0)</f>
        <v>0</v>
      </c>
      <c r="M58" s="121">
        <f>IF($C$4="Attiecināmās izmaksas",IF('10a+c+n'!$Q58="A",'10a+c+n'!M58,0),0)</f>
        <v>0</v>
      </c>
      <c r="N58" s="121">
        <f>IF($C$4="Attiecināmās izmaksas",IF('10a+c+n'!$Q58="A",'10a+c+n'!N58,0),0)</f>
        <v>0</v>
      </c>
      <c r="O58" s="121">
        <f>IF($C$4="Attiecināmās izmaksas",IF('10a+c+n'!$Q58="A",'10a+c+n'!O58,0),0)</f>
        <v>0</v>
      </c>
      <c r="P58" s="122">
        <f>IF($C$4="Attiecināmās izmaksas",IF('10a+c+n'!$Q58="A",'10a+c+n'!P58,0),0)</f>
        <v>0</v>
      </c>
    </row>
    <row r="59" spans="1:16" ht="20.399999999999999" x14ac:dyDescent="0.2">
      <c r="A59" s="53">
        <f>IF(P59=0,0,IF(COUNTBLANK(P59)=1,0,COUNTA($P$14:P59)))</f>
        <v>0</v>
      </c>
      <c r="B59" s="24" t="str">
        <f>IF($C$4="Attiecināmās izmaksas",IF('10a+c+n'!$Q59="A",'10a+c+n'!B59,0),0)</f>
        <v>17-00000</v>
      </c>
      <c r="C59" s="24" t="str">
        <f>IF($C$4="Attiecināmās izmaksas",IF('10a+c+n'!$Q59="A",'10a+c+n'!C59,0),0)</f>
        <v>Siltumizolācija  Hvac Section AluCoat T    35-30, λ=0,037 W/mK</v>
      </c>
      <c r="D59" s="24" t="str">
        <f>IF($C$4="Attiecināmās izmaksas",IF('10a+c+n'!$Q59="A",'10a+c+n'!D59,0),0)</f>
        <v>m</v>
      </c>
      <c r="E59" s="47"/>
      <c r="F59" s="68"/>
      <c r="G59" s="121"/>
      <c r="H59" s="121">
        <f>IF($C$4="Attiecināmās izmaksas",IF('10a+c+n'!$Q59="A",'10a+c+n'!H59,0),0)</f>
        <v>0</v>
      </c>
      <c r="I59" s="121"/>
      <c r="J59" s="121"/>
      <c r="K59" s="122">
        <f>IF($C$4="Attiecināmās izmaksas",IF('10a+c+n'!$Q59="A",'10a+c+n'!K59,0),0)</f>
        <v>0</v>
      </c>
      <c r="L59" s="68">
        <f>IF($C$4="Attiecināmās izmaksas",IF('10a+c+n'!$Q59="A",'10a+c+n'!L59,0),0)</f>
        <v>0</v>
      </c>
      <c r="M59" s="121">
        <f>IF($C$4="Attiecināmās izmaksas",IF('10a+c+n'!$Q59="A",'10a+c+n'!M59,0),0)</f>
        <v>0</v>
      </c>
      <c r="N59" s="121">
        <f>IF($C$4="Attiecināmās izmaksas",IF('10a+c+n'!$Q59="A",'10a+c+n'!N59,0),0)</f>
        <v>0</v>
      </c>
      <c r="O59" s="121">
        <f>IF($C$4="Attiecināmās izmaksas",IF('10a+c+n'!$Q59="A",'10a+c+n'!O59,0),0)</f>
        <v>0</v>
      </c>
      <c r="P59" s="122">
        <f>IF($C$4="Attiecināmās izmaksas",IF('10a+c+n'!$Q59="A",'10a+c+n'!P59,0),0)</f>
        <v>0</v>
      </c>
    </row>
    <row r="60" spans="1:16" ht="20.399999999999999" x14ac:dyDescent="0.2">
      <c r="A60" s="53">
        <f>IF(P60=0,0,IF(COUNTBLANK(P60)=1,0,COUNTA($P$14:P60)))</f>
        <v>0</v>
      </c>
      <c r="B60" s="24" t="str">
        <f>IF($C$4="Attiecināmās izmaksas",IF('10a+c+n'!$Q60="A",'10a+c+n'!B60,0),0)</f>
        <v>17-00000</v>
      </c>
      <c r="C60" s="24" t="str">
        <f>IF($C$4="Attiecināmās izmaksas",IF('10a+c+n'!$Q60="A",'10a+c+n'!C60,0),0)</f>
        <v>Siltumizolācija  Hvac Section AluCoat T    42-30, λ=0,037 W/mK</v>
      </c>
      <c r="D60" s="24" t="str">
        <f>IF($C$4="Attiecināmās izmaksas",IF('10a+c+n'!$Q60="A",'10a+c+n'!D60,0),0)</f>
        <v>m</v>
      </c>
      <c r="E60" s="47"/>
      <c r="F60" s="68"/>
      <c r="G60" s="121"/>
      <c r="H60" s="121">
        <f>IF($C$4="Attiecināmās izmaksas",IF('10a+c+n'!$Q60="A",'10a+c+n'!H60,0),0)</f>
        <v>0</v>
      </c>
      <c r="I60" s="121"/>
      <c r="J60" s="121"/>
      <c r="K60" s="122">
        <f>IF($C$4="Attiecināmās izmaksas",IF('10a+c+n'!$Q60="A",'10a+c+n'!K60,0),0)</f>
        <v>0</v>
      </c>
      <c r="L60" s="68">
        <f>IF($C$4="Attiecināmās izmaksas",IF('10a+c+n'!$Q60="A",'10a+c+n'!L60,0),0)</f>
        <v>0</v>
      </c>
      <c r="M60" s="121">
        <f>IF($C$4="Attiecināmās izmaksas",IF('10a+c+n'!$Q60="A",'10a+c+n'!M60,0),0)</f>
        <v>0</v>
      </c>
      <c r="N60" s="121">
        <f>IF($C$4="Attiecināmās izmaksas",IF('10a+c+n'!$Q60="A",'10a+c+n'!N60,0),0)</f>
        <v>0</v>
      </c>
      <c r="O60" s="121">
        <f>IF($C$4="Attiecināmās izmaksas",IF('10a+c+n'!$Q60="A",'10a+c+n'!O60,0),0)</f>
        <v>0</v>
      </c>
      <c r="P60" s="122">
        <f>IF($C$4="Attiecināmās izmaksas",IF('10a+c+n'!$Q60="A",'10a+c+n'!P60,0),0)</f>
        <v>0</v>
      </c>
    </row>
    <row r="61" spans="1:16" ht="20.399999999999999" x14ac:dyDescent="0.2">
      <c r="A61" s="53">
        <f>IF(P61=0,0,IF(COUNTBLANK(P61)=1,0,COUNTA($P$14:P61)))</f>
        <v>0</v>
      </c>
      <c r="B61" s="24" t="str">
        <f>IF($C$4="Attiecināmās izmaksas",IF('10a+c+n'!$Q61="A",'10a+c+n'!B61,0),0)</f>
        <v>17-00000</v>
      </c>
      <c r="C61" s="24" t="str">
        <f>IF($C$4="Attiecināmās izmaksas",IF('10a+c+n'!$Q61="A",'10a+c+n'!C61,0),0)</f>
        <v>Siltumizolācija  Hvac Section AluCoat T    48-30, λ=0,037 W/mK</v>
      </c>
      <c r="D61" s="24" t="str">
        <f>IF($C$4="Attiecināmās izmaksas",IF('10a+c+n'!$Q61="A",'10a+c+n'!D61,0),0)</f>
        <v>m</v>
      </c>
      <c r="E61" s="47"/>
      <c r="F61" s="68"/>
      <c r="G61" s="121"/>
      <c r="H61" s="121">
        <f>IF($C$4="Attiecināmās izmaksas",IF('10a+c+n'!$Q61="A",'10a+c+n'!H61,0),0)</f>
        <v>0</v>
      </c>
      <c r="I61" s="121"/>
      <c r="J61" s="121"/>
      <c r="K61" s="122">
        <f>IF($C$4="Attiecināmās izmaksas",IF('10a+c+n'!$Q61="A",'10a+c+n'!K61,0),0)</f>
        <v>0</v>
      </c>
      <c r="L61" s="68">
        <f>IF($C$4="Attiecināmās izmaksas",IF('10a+c+n'!$Q61="A",'10a+c+n'!L61,0),0)</f>
        <v>0</v>
      </c>
      <c r="M61" s="121">
        <f>IF($C$4="Attiecināmās izmaksas",IF('10a+c+n'!$Q61="A",'10a+c+n'!M61,0),0)</f>
        <v>0</v>
      </c>
      <c r="N61" s="121">
        <f>IF($C$4="Attiecināmās izmaksas",IF('10a+c+n'!$Q61="A",'10a+c+n'!N61,0),0)</f>
        <v>0</v>
      </c>
      <c r="O61" s="121">
        <f>IF($C$4="Attiecināmās izmaksas",IF('10a+c+n'!$Q61="A",'10a+c+n'!O61,0),0)</f>
        <v>0</v>
      </c>
      <c r="P61" s="122">
        <f>IF($C$4="Attiecināmās izmaksas",IF('10a+c+n'!$Q61="A",'10a+c+n'!P61,0),0)</f>
        <v>0</v>
      </c>
    </row>
    <row r="62" spans="1:16" ht="20.399999999999999" x14ac:dyDescent="0.2">
      <c r="A62" s="53">
        <f>IF(P62=0,0,IF(COUNTBLANK(P62)=1,0,COUNTA($P$14:P62)))</f>
        <v>0</v>
      </c>
      <c r="B62" s="24" t="str">
        <f>IF($C$4="Attiecināmās izmaksas",IF('10a+c+n'!$Q62="A",'10a+c+n'!B62,0),0)</f>
        <v>17-00000</v>
      </c>
      <c r="C62" s="24" t="str">
        <f>IF($C$4="Attiecināmās izmaksas",IF('10a+c+n'!$Q62="A",'10a+c+n'!C62,0),0)</f>
        <v>Krāsa 2 kārtas NEOSPRINT 30</v>
      </c>
      <c r="D62" s="24" t="str">
        <f>IF($C$4="Attiecināmās izmaksas",IF('10a+c+n'!$Q62="A",'10a+c+n'!D62,0),0)</f>
        <v>kg</v>
      </c>
      <c r="E62" s="47"/>
      <c r="F62" s="68"/>
      <c r="G62" s="121"/>
      <c r="H62" s="121">
        <f>IF($C$4="Attiecināmās izmaksas",IF('10a+c+n'!$Q62="A",'10a+c+n'!H62,0),0)</f>
        <v>0</v>
      </c>
      <c r="I62" s="121"/>
      <c r="J62" s="121"/>
      <c r="K62" s="122">
        <f>IF($C$4="Attiecināmās izmaksas",IF('10a+c+n'!$Q62="A",'10a+c+n'!K62,0),0)</f>
        <v>0</v>
      </c>
      <c r="L62" s="68">
        <f>IF($C$4="Attiecināmās izmaksas",IF('10a+c+n'!$Q62="A",'10a+c+n'!L62,0),0)</f>
        <v>0</v>
      </c>
      <c r="M62" s="121">
        <f>IF($C$4="Attiecināmās izmaksas",IF('10a+c+n'!$Q62="A",'10a+c+n'!M62,0),0)</f>
        <v>0</v>
      </c>
      <c r="N62" s="121">
        <f>IF($C$4="Attiecināmās izmaksas",IF('10a+c+n'!$Q62="A",'10a+c+n'!N62,0),0)</f>
        <v>0</v>
      </c>
      <c r="O62" s="121">
        <f>IF($C$4="Attiecināmās izmaksas",IF('10a+c+n'!$Q62="A",'10a+c+n'!O62,0),0)</f>
        <v>0</v>
      </c>
      <c r="P62" s="122">
        <f>IF($C$4="Attiecināmās izmaksas",IF('10a+c+n'!$Q62="A",'10a+c+n'!P62,0),0)</f>
        <v>0</v>
      </c>
    </row>
    <row r="63" spans="1:16" ht="20.399999999999999" x14ac:dyDescent="0.2">
      <c r="A63" s="53">
        <f>IF(P63=0,0,IF(COUNTBLANK(P63)=1,0,COUNTA($P$14:P63)))</f>
        <v>0</v>
      </c>
      <c r="B63" s="24" t="str">
        <f>IF($C$4="Attiecināmās izmaksas",IF('10a+c+n'!$Q63="A",'10a+c+n'!B63,0),0)</f>
        <v>17-00000</v>
      </c>
      <c r="C63" s="24" t="str">
        <f>IF($C$4="Attiecināmās izmaksas",IF('10a+c+n'!$Q63="A",'10a+c+n'!C63,0),0)</f>
        <v>Gruntējuma viena kārta URF-0110</v>
      </c>
      <c r="D63" s="24" t="str">
        <f>IF($C$4="Attiecināmās izmaksas",IF('10a+c+n'!$Q63="A",'10a+c+n'!D63,0),0)</f>
        <v>kg</v>
      </c>
      <c r="E63" s="47"/>
      <c r="F63" s="68"/>
      <c r="G63" s="121"/>
      <c r="H63" s="121">
        <f>IF($C$4="Attiecināmās izmaksas",IF('10a+c+n'!$Q63="A",'10a+c+n'!H63,0),0)</f>
        <v>0</v>
      </c>
      <c r="I63" s="121"/>
      <c r="J63" s="121"/>
      <c r="K63" s="122">
        <f>IF($C$4="Attiecināmās izmaksas",IF('10a+c+n'!$Q63="A",'10a+c+n'!K63,0),0)</f>
        <v>0</v>
      </c>
      <c r="L63" s="68">
        <f>IF($C$4="Attiecināmās izmaksas",IF('10a+c+n'!$Q63="A",'10a+c+n'!L63,0),0)</f>
        <v>0</v>
      </c>
      <c r="M63" s="121">
        <f>IF($C$4="Attiecināmās izmaksas",IF('10a+c+n'!$Q63="A",'10a+c+n'!M63,0),0)</f>
        <v>0</v>
      </c>
      <c r="N63" s="121">
        <f>IF($C$4="Attiecināmās izmaksas",IF('10a+c+n'!$Q63="A",'10a+c+n'!N63,0),0)</f>
        <v>0</v>
      </c>
      <c r="O63" s="121">
        <f>IF($C$4="Attiecināmās izmaksas",IF('10a+c+n'!$Q63="A",'10a+c+n'!O63,0),0)</f>
        <v>0</v>
      </c>
      <c r="P63" s="122">
        <f>IF($C$4="Attiecināmās izmaksas",IF('10a+c+n'!$Q63="A",'10a+c+n'!P63,0),0)</f>
        <v>0</v>
      </c>
    </row>
    <row r="64" spans="1:16" ht="20.399999999999999" x14ac:dyDescent="0.2">
      <c r="A64" s="53">
        <f>IF(P64=0,0,IF(COUNTBLANK(P64)=1,0,COUNTA($P$14:P64)))</f>
        <v>0</v>
      </c>
      <c r="B64" s="24" t="str">
        <f>IF($C$4="Attiecināmās izmaksas",IF('10a+c+n'!$Q64="A",'10a+c+n'!B64,0),0)</f>
        <v>17-00000</v>
      </c>
      <c r="C64" s="24" t="str">
        <f>IF($C$4="Attiecināmās izmaksas",IF('10a+c+n'!$Q64="A",'10a+c+n'!C64,0),0)</f>
        <v>Tērauda cauruļu veidgabali</v>
      </c>
      <c r="D64" s="24" t="str">
        <f>IF($C$4="Attiecināmās izmaksas",IF('10a+c+n'!$Q64="A",'10a+c+n'!D64,0),0)</f>
        <v>kpl</v>
      </c>
      <c r="E64" s="47"/>
      <c r="F64" s="68"/>
      <c r="G64" s="121"/>
      <c r="H64" s="121">
        <f>IF($C$4="Attiecināmās izmaksas",IF('10a+c+n'!$Q64="A",'10a+c+n'!H64,0),0)</f>
        <v>0</v>
      </c>
      <c r="I64" s="121"/>
      <c r="J64" s="121"/>
      <c r="K64" s="122">
        <f>IF($C$4="Attiecināmās izmaksas",IF('10a+c+n'!$Q64="A",'10a+c+n'!K64,0),0)</f>
        <v>0</v>
      </c>
      <c r="L64" s="68">
        <f>IF($C$4="Attiecināmās izmaksas",IF('10a+c+n'!$Q64="A",'10a+c+n'!L64,0),0)</f>
        <v>0</v>
      </c>
      <c r="M64" s="121">
        <f>IF($C$4="Attiecināmās izmaksas",IF('10a+c+n'!$Q64="A",'10a+c+n'!M64,0),0)</f>
        <v>0</v>
      </c>
      <c r="N64" s="121">
        <f>IF($C$4="Attiecināmās izmaksas",IF('10a+c+n'!$Q64="A",'10a+c+n'!N64,0),0)</f>
        <v>0</v>
      </c>
      <c r="O64" s="121">
        <f>IF($C$4="Attiecināmās izmaksas",IF('10a+c+n'!$Q64="A",'10a+c+n'!O64,0),0)</f>
        <v>0</v>
      </c>
      <c r="P64" s="122">
        <f>IF($C$4="Attiecināmās izmaksas",IF('10a+c+n'!$Q64="A",'10a+c+n'!P64,0),0)</f>
        <v>0</v>
      </c>
    </row>
    <row r="65" spans="1:16" ht="20.399999999999999" x14ac:dyDescent="0.2">
      <c r="A65" s="53">
        <f>IF(P65=0,0,IF(COUNTBLANK(P65)=1,0,COUNTA($P$14:P65)))</f>
        <v>0</v>
      </c>
      <c r="B65" s="24" t="str">
        <f>IF($C$4="Attiecināmās izmaksas",IF('10a+c+n'!$Q65="A",'10a+c+n'!B65,0),0)</f>
        <v>17-00000</v>
      </c>
      <c r="C65" s="24" t="str">
        <f>IF($C$4="Attiecināmās izmaksas",IF('10a+c+n'!$Q65="A",'10a+c+n'!C65,0),0)</f>
        <v>Nerūsējošā tērauda cauruļu veidgabali</v>
      </c>
      <c r="D65" s="24" t="str">
        <f>IF($C$4="Attiecināmās izmaksas",IF('10a+c+n'!$Q65="A",'10a+c+n'!D65,0),0)</f>
        <v>kpl</v>
      </c>
      <c r="E65" s="47"/>
      <c r="F65" s="68"/>
      <c r="G65" s="121"/>
      <c r="H65" s="121">
        <f>IF($C$4="Attiecināmās izmaksas",IF('10a+c+n'!$Q65="A",'10a+c+n'!H65,0),0)</f>
        <v>0</v>
      </c>
      <c r="I65" s="121"/>
      <c r="J65" s="121"/>
      <c r="K65" s="122">
        <f>IF($C$4="Attiecināmās izmaksas",IF('10a+c+n'!$Q65="A",'10a+c+n'!K65,0),0)</f>
        <v>0</v>
      </c>
      <c r="L65" s="68">
        <f>IF($C$4="Attiecināmās izmaksas",IF('10a+c+n'!$Q65="A",'10a+c+n'!L65,0),0)</f>
        <v>0</v>
      </c>
      <c r="M65" s="121">
        <f>IF($C$4="Attiecināmās izmaksas",IF('10a+c+n'!$Q65="A",'10a+c+n'!M65,0),0)</f>
        <v>0</v>
      </c>
      <c r="N65" s="121">
        <f>IF($C$4="Attiecināmās izmaksas",IF('10a+c+n'!$Q65="A",'10a+c+n'!N65,0),0)</f>
        <v>0</v>
      </c>
      <c r="O65" s="121">
        <f>IF($C$4="Attiecināmās izmaksas",IF('10a+c+n'!$Q65="A",'10a+c+n'!O65,0),0)</f>
        <v>0</v>
      </c>
      <c r="P65" s="122">
        <f>IF($C$4="Attiecināmās izmaksas",IF('10a+c+n'!$Q65="A",'10a+c+n'!P65,0),0)</f>
        <v>0</v>
      </c>
    </row>
    <row r="66" spans="1:16" ht="20.399999999999999" x14ac:dyDescent="0.2">
      <c r="A66" s="53">
        <f>IF(P66=0,0,IF(COUNTBLANK(P66)=1,0,COUNTA($P$14:P66)))</f>
        <v>0</v>
      </c>
      <c r="B66" s="24" t="str">
        <f>IF($C$4="Attiecināmās izmaksas",IF('10a+c+n'!$Q66="A",'10a+c+n'!B66,0),0)</f>
        <v>17-00000</v>
      </c>
      <c r="C66" s="24" t="str">
        <f>IF($C$4="Attiecināmās izmaksas",IF('10a+c+n'!$Q66="A",'10a+c+n'!C66,0),0)</f>
        <v>Cauruļu stiprinājumi</v>
      </c>
      <c r="D66" s="24" t="str">
        <f>IF($C$4="Attiecināmās izmaksas",IF('10a+c+n'!$Q66="A",'10a+c+n'!D66,0),0)</f>
        <v>kpl</v>
      </c>
      <c r="E66" s="47"/>
      <c r="F66" s="68"/>
      <c r="G66" s="121"/>
      <c r="H66" s="121">
        <f>IF($C$4="Attiecināmās izmaksas",IF('10a+c+n'!$Q66="A",'10a+c+n'!H66,0),0)</f>
        <v>0</v>
      </c>
      <c r="I66" s="121"/>
      <c r="J66" s="121"/>
      <c r="K66" s="122">
        <f>IF($C$4="Attiecināmās izmaksas",IF('10a+c+n'!$Q66="A",'10a+c+n'!K66,0),0)</f>
        <v>0</v>
      </c>
      <c r="L66" s="68">
        <f>IF($C$4="Attiecināmās izmaksas",IF('10a+c+n'!$Q66="A",'10a+c+n'!L66,0),0)</f>
        <v>0</v>
      </c>
      <c r="M66" s="121">
        <f>IF($C$4="Attiecināmās izmaksas",IF('10a+c+n'!$Q66="A",'10a+c+n'!M66,0),0)</f>
        <v>0</v>
      </c>
      <c r="N66" s="121">
        <f>IF($C$4="Attiecināmās izmaksas",IF('10a+c+n'!$Q66="A",'10a+c+n'!N66,0),0)</f>
        <v>0</v>
      </c>
      <c r="O66" s="121">
        <f>IF($C$4="Attiecināmās izmaksas",IF('10a+c+n'!$Q66="A",'10a+c+n'!O66,0),0)</f>
        <v>0</v>
      </c>
      <c r="P66" s="122">
        <f>IF($C$4="Attiecināmās izmaksas",IF('10a+c+n'!$Q66="A",'10a+c+n'!P66,0),0)</f>
        <v>0</v>
      </c>
    </row>
    <row r="67" spans="1:16" ht="20.399999999999999" x14ac:dyDescent="0.2">
      <c r="A67" s="53">
        <f>IF(P67=0,0,IF(COUNTBLANK(P67)=1,0,COUNTA($P$14:P67)))</f>
        <v>0</v>
      </c>
      <c r="B67" s="24" t="str">
        <f>IF($C$4="Attiecināmās izmaksas",IF('10a+c+n'!$Q67="A",'10a+c+n'!B67,0),0)</f>
        <v>17-00000</v>
      </c>
      <c r="C67" s="24" t="str">
        <f>IF($C$4="Attiecināmās izmaksas",IF('10a+c+n'!$Q67="A",'10a+c+n'!C67,0),0)</f>
        <v>Marķēšanas materiāli</v>
      </c>
      <c r="D67" s="24" t="str">
        <f>IF($C$4="Attiecināmās izmaksas",IF('10a+c+n'!$Q67="A",'10a+c+n'!D67,0),0)</f>
        <v>kpl</v>
      </c>
      <c r="E67" s="47"/>
      <c r="F67" s="68"/>
      <c r="G67" s="121"/>
      <c r="H67" s="121">
        <f>IF($C$4="Attiecināmās izmaksas",IF('10a+c+n'!$Q67="A",'10a+c+n'!H67,0),0)</f>
        <v>0</v>
      </c>
      <c r="I67" s="121"/>
      <c r="J67" s="121"/>
      <c r="K67" s="122">
        <f>IF($C$4="Attiecināmās izmaksas",IF('10a+c+n'!$Q67="A",'10a+c+n'!K67,0),0)</f>
        <v>0</v>
      </c>
      <c r="L67" s="68">
        <f>IF($C$4="Attiecināmās izmaksas",IF('10a+c+n'!$Q67="A",'10a+c+n'!L67,0),0)</f>
        <v>0</v>
      </c>
      <c r="M67" s="121">
        <f>IF($C$4="Attiecināmās izmaksas",IF('10a+c+n'!$Q67="A",'10a+c+n'!M67,0),0)</f>
        <v>0</v>
      </c>
      <c r="N67" s="121">
        <f>IF($C$4="Attiecināmās izmaksas",IF('10a+c+n'!$Q67="A",'10a+c+n'!N67,0),0)</f>
        <v>0</v>
      </c>
      <c r="O67" s="121">
        <f>IF($C$4="Attiecināmās izmaksas",IF('10a+c+n'!$Q67="A",'10a+c+n'!O67,0),0)</f>
        <v>0</v>
      </c>
      <c r="P67" s="122">
        <f>IF($C$4="Attiecināmās izmaksas",IF('10a+c+n'!$Q67="A",'10a+c+n'!P67,0),0)</f>
        <v>0</v>
      </c>
    </row>
    <row r="68" spans="1:16" ht="20.399999999999999" x14ac:dyDescent="0.2">
      <c r="A68" s="53">
        <f>IF(P68=0,0,IF(COUNTBLANK(P68)=1,0,COUNTA($P$14:P68)))</f>
        <v>0</v>
      </c>
      <c r="B68" s="24" t="str">
        <f>IF($C$4="Attiecināmās izmaksas",IF('10a+c+n'!$Q68="A",'10a+c+n'!B68,0),0)</f>
        <v>17-00000</v>
      </c>
      <c r="C68" s="24" t="str">
        <f>IF($C$4="Attiecināmās izmaksas",IF('10a+c+n'!$Q68="A",'10a+c+n'!C68,0),0)</f>
        <v>Hidrauliskā pārbaude</v>
      </c>
      <c r="D68" s="24" t="str">
        <f>IF($C$4="Attiecināmās izmaksas",IF('10a+c+n'!$Q68="A",'10a+c+n'!D68,0),0)</f>
        <v>kpl</v>
      </c>
      <c r="E68" s="47"/>
      <c r="F68" s="68"/>
      <c r="G68" s="121"/>
      <c r="H68" s="121">
        <f>IF($C$4="Attiecināmās izmaksas",IF('10a+c+n'!$Q68="A",'10a+c+n'!H68,0),0)</f>
        <v>0</v>
      </c>
      <c r="I68" s="121"/>
      <c r="J68" s="121"/>
      <c r="K68" s="122">
        <f>IF($C$4="Attiecināmās izmaksas",IF('10a+c+n'!$Q68="A",'10a+c+n'!K68,0),0)</f>
        <v>0</v>
      </c>
      <c r="L68" s="68">
        <f>IF($C$4="Attiecināmās izmaksas",IF('10a+c+n'!$Q68="A",'10a+c+n'!L68,0),0)</f>
        <v>0</v>
      </c>
      <c r="M68" s="121">
        <f>IF($C$4="Attiecināmās izmaksas",IF('10a+c+n'!$Q68="A",'10a+c+n'!M68,0),0)</f>
        <v>0</v>
      </c>
      <c r="N68" s="121">
        <f>IF($C$4="Attiecināmās izmaksas",IF('10a+c+n'!$Q68="A",'10a+c+n'!N68,0),0)</f>
        <v>0</v>
      </c>
      <c r="O68" s="121">
        <f>IF($C$4="Attiecināmās izmaksas",IF('10a+c+n'!$Q68="A",'10a+c+n'!O68,0),0)</f>
        <v>0</v>
      </c>
      <c r="P68" s="122">
        <f>IF($C$4="Attiecināmās izmaksas",IF('10a+c+n'!$Q68="A",'10a+c+n'!P68,0),0)</f>
        <v>0</v>
      </c>
    </row>
    <row r="69" spans="1:16" ht="20.399999999999999" x14ac:dyDescent="0.2">
      <c r="A69" s="53">
        <f>IF(P69=0,0,IF(COUNTBLANK(P69)=1,0,COUNTA($P$14:P69)))</f>
        <v>0</v>
      </c>
      <c r="B69" s="24" t="str">
        <f>IF($C$4="Attiecināmās izmaksas",IF('10a+c+n'!$Q69="A",'10a+c+n'!B69,0),0)</f>
        <v>17-00000</v>
      </c>
      <c r="C69" s="24" t="str">
        <f>IF($C$4="Attiecināmās izmaksas",IF('10a+c+n'!$Q69="A",'10a+c+n'!C69,0),0)</f>
        <v>Izpilddokumentācija</v>
      </c>
      <c r="D69" s="24" t="str">
        <f>IF($C$4="Attiecināmās izmaksas",IF('10a+c+n'!$Q69="A",'10a+c+n'!D69,0),0)</f>
        <v>kpl</v>
      </c>
      <c r="E69" s="47"/>
      <c r="F69" s="68"/>
      <c r="G69" s="121"/>
      <c r="H69" s="121">
        <f>IF($C$4="Attiecināmās izmaksas",IF('10a+c+n'!$Q69="A",'10a+c+n'!H69,0),0)</f>
        <v>0</v>
      </c>
      <c r="I69" s="121"/>
      <c r="J69" s="121"/>
      <c r="K69" s="122">
        <f>IF($C$4="Attiecināmās izmaksas",IF('10a+c+n'!$Q69="A",'10a+c+n'!K69,0),0)</f>
        <v>0</v>
      </c>
      <c r="L69" s="68">
        <f>IF($C$4="Attiecināmās izmaksas",IF('10a+c+n'!$Q69="A",'10a+c+n'!L69,0),0)</f>
        <v>0</v>
      </c>
      <c r="M69" s="121">
        <f>IF($C$4="Attiecināmās izmaksas",IF('10a+c+n'!$Q69="A",'10a+c+n'!M69,0),0)</f>
        <v>0</v>
      </c>
      <c r="N69" s="121">
        <f>IF($C$4="Attiecināmās izmaksas",IF('10a+c+n'!$Q69="A",'10a+c+n'!N69,0),0)</f>
        <v>0</v>
      </c>
      <c r="O69" s="121">
        <f>IF($C$4="Attiecināmās izmaksas",IF('10a+c+n'!$Q69="A",'10a+c+n'!O69,0),0)</f>
        <v>0</v>
      </c>
      <c r="P69" s="122">
        <f>IF($C$4="Attiecināmās izmaksas",IF('10a+c+n'!$Q69="A",'10a+c+n'!P69,0),0)</f>
        <v>0</v>
      </c>
    </row>
    <row r="70" spans="1:16" ht="20.399999999999999" x14ac:dyDescent="0.2">
      <c r="A70" s="53">
        <f>IF(P70=0,0,IF(COUNTBLANK(P70)=1,0,COUNTA($P$14:P70)))</f>
        <v>0</v>
      </c>
      <c r="B70" s="24" t="str">
        <f>IF($C$4="Attiecināmās izmaksas",IF('10a+c+n'!$Q70="A",'10a+c+n'!B70,0),0)</f>
        <v>17-00000</v>
      </c>
      <c r="C70" s="24" t="str">
        <f>IF($C$4="Attiecināmās izmaksas",IF('10a+c+n'!$Q70="A",'10a+c+n'!C70,0),0)</f>
        <v>Elektrokomutācijas kabeļu komplekts</v>
      </c>
      <c r="D70" s="24" t="str">
        <f>IF($C$4="Attiecināmās izmaksas",IF('10a+c+n'!$Q70="A",'10a+c+n'!D70,0),0)</f>
        <v>kpl</v>
      </c>
      <c r="E70" s="47"/>
      <c r="F70" s="68"/>
      <c r="G70" s="121"/>
      <c r="H70" s="121">
        <f>IF($C$4="Attiecināmās izmaksas",IF('10a+c+n'!$Q70="A",'10a+c+n'!H70,0),0)</f>
        <v>0</v>
      </c>
      <c r="I70" s="121"/>
      <c r="J70" s="121"/>
      <c r="K70" s="122">
        <f>IF($C$4="Attiecināmās izmaksas",IF('10a+c+n'!$Q70="A",'10a+c+n'!K70,0),0)</f>
        <v>0</v>
      </c>
      <c r="L70" s="68">
        <f>IF($C$4="Attiecināmās izmaksas",IF('10a+c+n'!$Q70="A",'10a+c+n'!L70,0),0)</f>
        <v>0</v>
      </c>
      <c r="M70" s="121">
        <f>IF($C$4="Attiecināmās izmaksas",IF('10a+c+n'!$Q70="A",'10a+c+n'!M70,0),0)</f>
        <v>0</v>
      </c>
      <c r="N70" s="121">
        <f>IF($C$4="Attiecināmās izmaksas",IF('10a+c+n'!$Q70="A",'10a+c+n'!N70,0),0)</f>
        <v>0</v>
      </c>
      <c r="O70" s="121">
        <f>IF($C$4="Attiecināmās izmaksas",IF('10a+c+n'!$Q70="A",'10a+c+n'!O70,0),0)</f>
        <v>0</v>
      </c>
      <c r="P70" s="122">
        <f>IF($C$4="Attiecināmās izmaksas",IF('10a+c+n'!$Q70="A",'10a+c+n'!P70,0),0)</f>
        <v>0</v>
      </c>
    </row>
    <row r="71" spans="1:16" ht="12" customHeight="1" thickBot="1" x14ac:dyDescent="0.25">
      <c r="A71" s="320" t="s">
        <v>62</v>
      </c>
      <c r="B71" s="321"/>
      <c r="C71" s="321"/>
      <c r="D71" s="321"/>
      <c r="E71" s="321"/>
      <c r="F71" s="321"/>
      <c r="G71" s="321"/>
      <c r="H71" s="321"/>
      <c r="I71" s="321"/>
      <c r="J71" s="321"/>
      <c r="K71" s="322"/>
      <c r="L71" s="132">
        <f>SUM(L14:L70)</f>
        <v>0</v>
      </c>
      <c r="M71" s="133">
        <f>SUM(M14:M70)</f>
        <v>0</v>
      </c>
      <c r="N71" s="133">
        <f>SUM(N14:N70)</f>
        <v>0</v>
      </c>
      <c r="O71" s="133">
        <f>SUM(O14:O70)</f>
        <v>0</v>
      </c>
      <c r="P71" s="134">
        <f>SUM(P14:P70)</f>
        <v>0</v>
      </c>
    </row>
    <row r="72" spans="1:16" x14ac:dyDescent="0.2">
      <c r="A72" s="16"/>
      <c r="B72" s="16"/>
      <c r="C72" s="16"/>
      <c r="D72" s="16"/>
      <c r="E72" s="16"/>
      <c r="F72" s="16"/>
      <c r="G72" s="16"/>
      <c r="H72" s="16"/>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1" t="s">
        <v>14</v>
      </c>
      <c r="B74" s="16"/>
      <c r="C74" s="323" t="str">
        <f>'Kops n'!C35:H35</f>
        <v>Gundega Ābelīte 03.06.2024</v>
      </c>
      <c r="D74" s="323"/>
      <c r="E74" s="323"/>
      <c r="F74" s="323"/>
      <c r="G74" s="323"/>
      <c r="H74" s="323"/>
      <c r="I74" s="16"/>
      <c r="J74" s="16"/>
      <c r="K74" s="16"/>
      <c r="L74" s="16"/>
      <c r="M74" s="16"/>
      <c r="N74" s="16"/>
      <c r="O74" s="16"/>
      <c r="P74" s="16"/>
    </row>
    <row r="75" spans="1:16" x14ac:dyDescent="0.2">
      <c r="A75" s="16"/>
      <c r="B75" s="16"/>
      <c r="C75" s="249" t="s">
        <v>15</v>
      </c>
      <c r="D75" s="249"/>
      <c r="E75" s="249"/>
      <c r="F75" s="249"/>
      <c r="G75" s="249"/>
      <c r="H75" s="249"/>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268" t="str">
        <f>'Kops n'!A38:D38</f>
        <v>Tāme sastādīta 2024. gada 3. jūnijā</v>
      </c>
      <c r="B77" s="269"/>
      <c r="C77" s="269"/>
      <c r="D77" s="269"/>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41</v>
      </c>
      <c r="B79" s="16"/>
      <c r="C79" s="323" t="str">
        <f>'Kops n'!C40:H40</f>
        <v>Gundega Ābelīte 03.06.2024</v>
      </c>
      <c r="D79" s="323"/>
      <c r="E79" s="323"/>
      <c r="F79" s="323"/>
      <c r="G79" s="323"/>
      <c r="H79" s="323"/>
      <c r="I79" s="16"/>
      <c r="J79" s="16"/>
      <c r="K79" s="16"/>
      <c r="L79" s="16"/>
      <c r="M79" s="16"/>
      <c r="N79" s="16"/>
      <c r="O79" s="16"/>
      <c r="P79" s="16"/>
    </row>
    <row r="80" spans="1:16" x14ac:dyDescent="0.2">
      <c r="A80" s="16"/>
      <c r="B80" s="16"/>
      <c r="C80" s="249" t="s">
        <v>15</v>
      </c>
      <c r="D80" s="249"/>
      <c r="E80" s="249"/>
      <c r="F80" s="249"/>
      <c r="G80" s="249"/>
      <c r="H80" s="249"/>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80" t="s">
        <v>16</v>
      </c>
      <c r="B82" s="43"/>
      <c r="C82" s="87" t="str">
        <f>'Kops n'!C43</f>
        <v>1-00180</v>
      </c>
      <c r="D82" s="43"/>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sheetData>
  <mergeCells count="23">
    <mergeCell ref="C2:I2"/>
    <mergeCell ref="C3:I3"/>
    <mergeCell ref="C4:I4"/>
    <mergeCell ref="D5:L5"/>
    <mergeCell ref="D6:L6"/>
    <mergeCell ref="D8:L8"/>
    <mergeCell ref="A9:F9"/>
    <mergeCell ref="J9:M9"/>
    <mergeCell ref="N9:O9"/>
    <mergeCell ref="D7:L7"/>
    <mergeCell ref="C80:H80"/>
    <mergeCell ref="L12:P12"/>
    <mergeCell ref="A71:K71"/>
    <mergeCell ref="C74:H74"/>
    <mergeCell ref="C75:H75"/>
    <mergeCell ref="A77:D77"/>
    <mergeCell ref="C79:H79"/>
    <mergeCell ref="A12:A13"/>
    <mergeCell ref="B12:B13"/>
    <mergeCell ref="C12:C13"/>
    <mergeCell ref="D12:D13"/>
    <mergeCell ref="E12:E13"/>
    <mergeCell ref="F12:K12"/>
  </mergeCells>
  <conditionalFormatting sqref="A71:K71">
    <cfRule type="containsText" dxfId="32" priority="3" operator="containsText" text="Tiešās izmaksas kopā, t. sk. darba devēja sociālais nodoklis __.__% ">
      <formula>NOT(ISERROR(SEARCH("Tiešās izmaksas kopā, t. sk. darba devēja sociālais nodoklis __.__% ",A71)))</formula>
    </cfRule>
  </conditionalFormatting>
  <conditionalFormatting sqref="A14:P70">
    <cfRule type="cellIs" dxfId="31" priority="1" operator="equal">
      <formula>0</formula>
    </cfRule>
  </conditionalFormatting>
  <conditionalFormatting sqref="C2:I2 D5:L8 N9:O9 L71:P71 C74:H74 C79:H79 C82">
    <cfRule type="cellIs" dxfId="30" priority="2" operator="equal">
      <formula>0</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83"/>
  <sheetViews>
    <sheetView workbookViewId="0">
      <selection activeCell="A16" sqref="A16:XFD1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'10a+c+n'!D1</f>
        <v>10</v>
      </c>
      <c r="E1" s="22"/>
      <c r="F1" s="22"/>
      <c r="G1" s="22"/>
      <c r="H1" s="22"/>
      <c r="I1" s="22"/>
      <c r="J1" s="22"/>
      <c r="N1" s="26"/>
      <c r="O1" s="27"/>
      <c r="P1" s="28"/>
    </row>
    <row r="2" spans="1:16" x14ac:dyDescent="0.2">
      <c r="A2" s="29"/>
      <c r="B2" s="29"/>
      <c r="C2" s="335" t="str">
        <f>'10a+c+n'!C2:I2</f>
        <v xml:space="preserve">Apkures sistēmas pārbūve  </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'10a+c+n'!A9</f>
        <v>Tāme sastādīta  2024. gada tirgus cenās, pamatojoties uz AVK daļas rasējumiem</v>
      </c>
      <c r="B9" s="332"/>
      <c r="C9" s="332"/>
      <c r="D9" s="332"/>
      <c r="E9" s="332"/>
      <c r="F9" s="332"/>
      <c r="G9" s="31"/>
      <c r="H9" s="31"/>
      <c r="I9" s="31"/>
      <c r="J9" s="333" t="s">
        <v>45</v>
      </c>
      <c r="K9" s="333"/>
      <c r="L9" s="333"/>
      <c r="M9" s="333"/>
      <c r="N9" s="334">
        <f>P71</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izmaksas",IF('10a+c+n'!$Q14="C",'10a+c+n'!B14,0))</f>
        <v>0</v>
      </c>
      <c r="C14" s="23">
        <f>IF($C$4="citu pasākumu izmaksas",IF('10a+c+n'!$Q14="C",'10a+c+n'!C14,0))</f>
        <v>0</v>
      </c>
      <c r="D14" s="23">
        <f>IF($C$4="citu pasākumu izmaksas",IF('10a+c+n'!$Q14="C",'10a+c+n'!D14,0))</f>
        <v>0</v>
      </c>
      <c r="E14" s="46"/>
      <c r="F14" s="66"/>
      <c r="G14" s="119"/>
      <c r="H14" s="119">
        <f>IF($C$4="citu pasākumu izmaksas",IF('10a+c+n'!$Q14="C",'10a+c+n'!H14,0))</f>
        <v>0</v>
      </c>
      <c r="I14" s="119"/>
      <c r="J14" s="119"/>
      <c r="K14" s="120">
        <f>IF($C$4="citu pasākumu izmaksas",IF('10a+c+n'!$Q14="C",'10a+c+n'!K14,0))</f>
        <v>0</v>
      </c>
      <c r="L14" s="83">
        <f>IF($C$4="citu pasākumu izmaksas",IF('10a+c+n'!$Q14="C",'10a+c+n'!L14,0))</f>
        <v>0</v>
      </c>
      <c r="M14" s="119">
        <f>IF($C$4="citu pasākumu izmaksas",IF('10a+c+n'!$Q14="C",'10a+c+n'!M14,0))</f>
        <v>0</v>
      </c>
      <c r="N14" s="119">
        <f>IF($C$4="citu pasākumu izmaksas",IF('10a+c+n'!$Q14="C",'10a+c+n'!N14,0))</f>
        <v>0</v>
      </c>
      <c r="O14" s="119">
        <f>IF($C$4="citu pasākumu izmaksas",IF('10a+c+n'!$Q14="C",'10a+c+n'!O14,0))</f>
        <v>0</v>
      </c>
      <c r="P14" s="120">
        <f>IF($C$4="citu pasākumu izmaksas",IF('10a+c+n'!$Q14="C",'10a+c+n'!P14,0))</f>
        <v>0</v>
      </c>
    </row>
    <row r="15" spans="1:16" x14ac:dyDescent="0.2">
      <c r="A15" s="53">
        <f>IF(P15=0,0,IF(COUNTBLANK(P15)=1,0,COUNTA($P$14:P15)))</f>
        <v>0</v>
      </c>
      <c r="B15" s="24">
        <f>IF($C$4="citu pasākumu izmaksas",IF('10a+c+n'!$Q15="C",'10a+c+n'!B15,0))</f>
        <v>0</v>
      </c>
      <c r="C15" s="24">
        <f>IF($C$4="citu pasākumu izmaksas",IF('10a+c+n'!$Q15="C",'10a+c+n'!C15,0))</f>
        <v>0</v>
      </c>
      <c r="D15" s="24">
        <f>IF($C$4="citu pasākumu izmaksas",IF('10a+c+n'!$Q15="C",'10a+c+n'!D15,0))</f>
        <v>0</v>
      </c>
      <c r="E15" s="47"/>
      <c r="F15" s="68"/>
      <c r="G15" s="121"/>
      <c r="H15" s="121">
        <f>IF($C$4="citu pasākumu izmaksas",IF('10a+c+n'!$Q15="C",'10a+c+n'!H15,0))</f>
        <v>0</v>
      </c>
      <c r="I15" s="121"/>
      <c r="J15" s="121"/>
      <c r="K15" s="122">
        <f>IF($C$4="citu pasākumu izmaksas",IF('10a+c+n'!$Q15="C",'10a+c+n'!K15,0))</f>
        <v>0</v>
      </c>
      <c r="L15" s="84">
        <f>IF($C$4="citu pasākumu izmaksas",IF('10a+c+n'!$Q15="C",'10a+c+n'!L15,0))</f>
        <v>0</v>
      </c>
      <c r="M15" s="121">
        <f>IF($C$4="citu pasākumu izmaksas",IF('10a+c+n'!$Q15="C",'10a+c+n'!M15,0))</f>
        <v>0</v>
      </c>
      <c r="N15" s="121">
        <f>IF($C$4="citu pasākumu izmaksas",IF('10a+c+n'!$Q15="C",'10a+c+n'!N15,0))</f>
        <v>0</v>
      </c>
      <c r="O15" s="121">
        <f>IF($C$4="citu pasākumu izmaksas",IF('10a+c+n'!$Q15="C",'10a+c+n'!O15,0))</f>
        <v>0</v>
      </c>
      <c r="P15" s="122">
        <f>IF($C$4="citu pasākumu izmaksas",IF('10a+c+n'!$Q15="C",'10a+c+n'!P15,0))</f>
        <v>0</v>
      </c>
    </row>
    <row r="16" spans="1:16" x14ac:dyDescent="0.2">
      <c r="A16" s="53">
        <f>IF(P16=0,0,IF(COUNTBLANK(P16)=1,0,COUNTA($P$14:P16)))</f>
        <v>0</v>
      </c>
      <c r="B16" s="24">
        <f>IF($C$4="citu pasākumu izmaksas",IF('10a+c+n'!$Q16="C",'10a+c+n'!B16,0))</f>
        <v>0</v>
      </c>
      <c r="C16" s="24">
        <f>IF($C$4="citu pasākumu izmaksas",IF('10a+c+n'!$Q16="C",'10a+c+n'!C16,0))</f>
        <v>0</v>
      </c>
      <c r="D16" s="24">
        <f>IF($C$4="citu pasākumu izmaksas",IF('10a+c+n'!$Q16="C",'10a+c+n'!D16,0))</f>
        <v>0</v>
      </c>
      <c r="E16" s="47"/>
      <c r="F16" s="68"/>
      <c r="G16" s="121"/>
      <c r="H16" s="121">
        <f>IF($C$4="citu pasākumu izmaksas",IF('10a+c+n'!$Q16="C",'10a+c+n'!H16,0))</f>
        <v>0</v>
      </c>
      <c r="I16" s="121"/>
      <c r="J16" s="121"/>
      <c r="K16" s="122">
        <f>IF($C$4="citu pasākumu izmaksas",IF('10a+c+n'!$Q16="C",'10a+c+n'!K16,0))</f>
        <v>0</v>
      </c>
      <c r="L16" s="84">
        <f>IF($C$4="citu pasākumu izmaksas",IF('10a+c+n'!$Q16="C",'10a+c+n'!L16,0))</f>
        <v>0</v>
      </c>
      <c r="M16" s="121">
        <f>IF($C$4="citu pasākumu izmaksas",IF('10a+c+n'!$Q16="C",'10a+c+n'!M16,0))</f>
        <v>0</v>
      </c>
      <c r="N16" s="121">
        <f>IF($C$4="citu pasākumu izmaksas",IF('10a+c+n'!$Q16="C",'10a+c+n'!N16,0))</f>
        <v>0</v>
      </c>
      <c r="O16" s="121">
        <f>IF($C$4="citu pasākumu izmaksas",IF('10a+c+n'!$Q16="C",'10a+c+n'!O16,0))</f>
        <v>0</v>
      </c>
      <c r="P16" s="122">
        <f>IF($C$4="citu pasākumu izmaksas",IF('10a+c+n'!$Q16="C",'10a+c+n'!P16,0))</f>
        <v>0</v>
      </c>
    </row>
    <row r="17" spans="1:16" x14ac:dyDescent="0.2">
      <c r="A17" s="53">
        <f>IF(P17=0,0,IF(COUNTBLANK(P17)=1,0,COUNTA($P$14:P17)))</f>
        <v>0</v>
      </c>
      <c r="B17" s="24">
        <f>IF($C$4="citu pasākumu izmaksas",IF('10a+c+n'!$Q17="C",'10a+c+n'!B17,0))</f>
        <v>0</v>
      </c>
      <c r="C17" s="24">
        <f>IF($C$4="citu pasākumu izmaksas",IF('10a+c+n'!$Q17="C",'10a+c+n'!C17,0))</f>
        <v>0</v>
      </c>
      <c r="D17" s="24">
        <f>IF($C$4="citu pasākumu izmaksas",IF('10a+c+n'!$Q17="C",'10a+c+n'!D17,0))</f>
        <v>0</v>
      </c>
      <c r="E17" s="47"/>
      <c r="F17" s="68"/>
      <c r="G17" s="121"/>
      <c r="H17" s="121">
        <f>IF($C$4="citu pasākumu izmaksas",IF('10a+c+n'!$Q17="C",'10a+c+n'!H17,0))</f>
        <v>0</v>
      </c>
      <c r="I17" s="121"/>
      <c r="J17" s="121"/>
      <c r="K17" s="122">
        <f>IF($C$4="citu pasākumu izmaksas",IF('10a+c+n'!$Q17="C",'10a+c+n'!K17,0))</f>
        <v>0</v>
      </c>
      <c r="L17" s="84">
        <f>IF($C$4="citu pasākumu izmaksas",IF('10a+c+n'!$Q17="C",'10a+c+n'!L17,0))</f>
        <v>0</v>
      </c>
      <c r="M17" s="121">
        <f>IF($C$4="citu pasākumu izmaksas",IF('10a+c+n'!$Q17="C",'10a+c+n'!M17,0))</f>
        <v>0</v>
      </c>
      <c r="N17" s="121">
        <f>IF($C$4="citu pasākumu izmaksas",IF('10a+c+n'!$Q17="C",'10a+c+n'!N17,0))</f>
        <v>0</v>
      </c>
      <c r="O17" s="121">
        <f>IF($C$4="citu pasākumu izmaksas",IF('10a+c+n'!$Q17="C",'10a+c+n'!O17,0))</f>
        <v>0</v>
      </c>
      <c r="P17" s="122">
        <f>IF($C$4="citu pasākumu izmaksas",IF('10a+c+n'!$Q17="C",'10a+c+n'!P17,0))</f>
        <v>0</v>
      </c>
    </row>
    <row r="18" spans="1:16" x14ac:dyDescent="0.2">
      <c r="A18" s="53">
        <f>IF(P18=0,0,IF(COUNTBLANK(P18)=1,0,COUNTA($P$14:P18)))</f>
        <v>0</v>
      </c>
      <c r="B18" s="24">
        <f>IF($C$4="citu pasākumu izmaksas",IF('10a+c+n'!$Q18="C",'10a+c+n'!B18,0))</f>
        <v>0</v>
      </c>
      <c r="C18" s="24">
        <f>IF($C$4="citu pasākumu izmaksas",IF('10a+c+n'!$Q18="C",'10a+c+n'!C18,0))</f>
        <v>0</v>
      </c>
      <c r="D18" s="24">
        <f>IF($C$4="citu pasākumu izmaksas",IF('10a+c+n'!$Q18="C",'10a+c+n'!D18,0))</f>
        <v>0</v>
      </c>
      <c r="E18" s="47"/>
      <c r="F18" s="68"/>
      <c r="G18" s="121"/>
      <c r="H18" s="121">
        <f>IF($C$4="citu pasākumu izmaksas",IF('10a+c+n'!$Q18="C",'10a+c+n'!H18,0))</f>
        <v>0</v>
      </c>
      <c r="I18" s="121"/>
      <c r="J18" s="121"/>
      <c r="K18" s="122">
        <f>IF($C$4="citu pasākumu izmaksas",IF('10a+c+n'!$Q18="C",'10a+c+n'!K18,0))</f>
        <v>0</v>
      </c>
      <c r="L18" s="84">
        <f>IF($C$4="citu pasākumu izmaksas",IF('10a+c+n'!$Q18="C",'10a+c+n'!L18,0))</f>
        <v>0</v>
      </c>
      <c r="M18" s="121">
        <f>IF($C$4="citu pasākumu izmaksas",IF('10a+c+n'!$Q18="C",'10a+c+n'!M18,0))</f>
        <v>0</v>
      </c>
      <c r="N18" s="121">
        <f>IF($C$4="citu pasākumu izmaksas",IF('10a+c+n'!$Q18="C",'10a+c+n'!N18,0))</f>
        <v>0</v>
      </c>
      <c r="O18" s="121">
        <f>IF($C$4="citu pasākumu izmaksas",IF('10a+c+n'!$Q18="C",'10a+c+n'!O18,0))</f>
        <v>0</v>
      </c>
      <c r="P18" s="122">
        <f>IF($C$4="citu pasākumu izmaksas",IF('10a+c+n'!$Q18="C",'10a+c+n'!P18,0))</f>
        <v>0</v>
      </c>
    </row>
    <row r="19" spans="1:16" x14ac:dyDescent="0.2">
      <c r="A19" s="53">
        <f>IF(P19=0,0,IF(COUNTBLANK(P19)=1,0,COUNTA($P$14:P19)))</f>
        <v>0</v>
      </c>
      <c r="B19" s="24">
        <f>IF($C$4="citu pasākumu izmaksas",IF('10a+c+n'!$Q19="C",'10a+c+n'!B19,0))</f>
        <v>0</v>
      </c>
      <c r="C19" s="24">
        <f>IF($C$4="citu pasākumu izmaksas",IF('10a+c+n'!$Q19="C",'10a+c+n'!C19,0))</f>
        <v>0</v>
      </c>
      <c r="D19" s="24">
        <f>IF($C$4="citu pasākumu izmaksas",IF('10a+c+n'!$Q19="C",'10a+c+n'!D19,0))</f>
        <v>0</v>
      </c>
      <c r="E19" s="47"/>
      <c r="F19" s="68"/>
      <c r="G19" s="121"/>
      <c r="H19" s="121">
        <f>IF($C$4="citu pasākumu izmaksas",IF('10a+c+n'!$Q19="C",'10a+c+n'!H19,0))</f>
        <v>0</v>
      </c>
      <c r="I19" s="121"/>
      <c r="J19" s="121"/>
      <c r="K19" s="122">
        <f>IF($C$4="citu pasākumu izmaksas",IF('10a+c+n'!$Q19="C",'10a+c+n'!K19,0))</f>
        <v>0</v>
      </c>
      <c r="L19" s="84">
        <f>IF($C$4="citu pasākumu izmaksas",IF('10a+c+n'!$Q19="C",'10a+c+n'!L19,0))</f>
        <v>0</v>
      </c>
      <c r="M19" s="121">
        <f>IF($C$4="citu pasākumu izmaksas",IF('10a+c+n'!$Q19="C",'10a+c+n'!M19,0))</f>
        <v>0</v>
      </c>
      <c r="N19" s="121">
        <f>IF($C$4="citu pasākumu izmaksas",IF('10a+c+n'!$Q19="C",'10a+c+n'!N19,0))</f>
        <v>0</v>
      </c>
      <c r="O19" s="121">
        <f>IF($C$4="citu pasākumu izmaksas",IF('10a+c+n'!$Q19="C",'10a+c+n'!O19,0))</f>
        <v>0</v>
      </c>
      <c r="P19" s="122">
        <f>IF($C$4="citu pasākumu izmaksas",IF('10a+c+n'!$Q19="C",'10a+c+n'!P19,0))</f>
        <v>0</v>
      </c>
    </row>
    <row r="20" spans="1:16" x14ac:dyDescent="0.2">
      <c r="A20" s="53">
        <f>IF(P20=0,0,IF(COUNTBLANK(P20)=1,0,COUNTA($P$14:P20)))</f>
        <v>0</v>
      </c>
      <c r="B20" s="24">
        <f>IF($C$4="citu pasākumu izmaksas",IF('10a+c+n'!$Q20="C",'10a+c+n'!B20,0))</f>
        <v>0</v>
      </c>
      <c r="C20" s="24">
        <f>IF($C$4="citu pasākumu izmaksas",IF('10a+c+n'!$Q20="C",'10a+c+n'!C20,0))</f>
        <v>0</v>
      </c>
      <c r="D20" s="24">
        <f>IF($C$4="citu pasākumu izmaksas",IF('10a+c+n'!$Q20="C",'10a+c+n'!D20,0))</f>
        <v>0</v>
      </c>
      <c r="E20" s="47"/>
      <c r="F20" s="68"/>
      <c r="G20" s="121"/>
      <c r="H20" s="121">
        <f>IF($C$4="citu pasākumu izmaksas",IF('10a+c+n'!$Q20="C",'10a+c+n'!H20,0))</f>
        <v>0</v>
      </c>
      <c r="I20" s="121"/>
      <c r="J20" s="121"/>
      <c r="K20" s="122">
        <f>IF($C$4="citu pasākumu izmaksas",IF('10a+c+n'!$Q20="C",'10a+c+n'!K20,0))</f>
        <v>0</v>
      </c>
      <c r="L20" s="84">
        <f>IF($C$4="citu pasākumu izmaksas",IF('10a+c+n'!$Q20="C",'10a+c+n'!L20,0))</f>
        <v>0</v>
      </c>
      <c r="M20" s="121">
        <f>IF($C$4="citu pasākumu izmaksas",IF('10a+c+n'!$Q20="C",'10a+c+n'!M20,0))</f>
        <v>0</v>
      </c>
      <c r="N20" s="121">
        <f>IF($C$4="citu pasākumu izmaksas",IF('10a+c+n'!$Q20="C",'10a+c+n'!N20,0))</f>
        <v>0</v>
      </c>
      <c r="O20" s="121">
        <f>IF($C$4="citu pasākumu izmaksas",IF('10a+c+n'!$Q20="C",'10a+c+n'!O20,0))</f>
        <v>0</v>
      </c>
      <c r="P20" s="122">
        <f>IF($C$4="citu pasākumu izmaksas",IF('10a+c+n'!$Q20="C",'10a+c+n'!P20,0))</f>
        <v>0</v>
      </c>
    </row>
    <row r="21" spans="1:16" x14ac:dyDescent="0.2">
      <c r="A21" s="53">
        <f>IF(P21=0,0,IF(COUNTBLANK(P21)=1,0,COUNTA($P$14:P21)))</f>
        <v>0</v>
      </c>
      <c r="B21" s="24">
        <f>IF($C$4="citu pasākumu izmaksas",IF('10a+c+n'!$Q21="C",'10a+c+n'!B21,0))</f>
        <v>0</v>
      </c>
      <c r="C21" s="24">
        <f>IF($C$4="citu pasākumu izmaksas",IF('10a+c+n'!$Q21="C",'10a+c+n'!C21,0))</f>
        <v>0</v>
      </c>
      <c r="D21" s="24">
        <f>IF($C$4="citu pasākumu izmaksas",IF('10a+c+n'!$Q21="C",'10a+c+n'!D21,0))</f>
        <v>0</v>
      </c>
      <c r="E21" s="47"/>
      <c r="F21" s="68"/>
      <c r="G21" s="121"/>
      <c r="H21" s="121">
        <f>IF($C$4="citu pasākumu izmaksas",IF('10a+c+n'!$Q21="C",'10a+c+n'!H21,0))</f>
        <v>0</v>
      </c>
      <c r="I21" s="121"/>
      <c r="J21" s="121"/>
      <c r="K21" s="122">
        <f>IF($C$4="citu pasākumu izmaksas",IF('10a+c+n'!$Q21="C",'10a+c+n'!K21,0))</f>
        <v>0</v>
      </c>
      <c r="L21" s="84">
        <f>IF($C$4="citu pasākumu izmaksas",IF('10a+c+n'!$Q21="C",'10a+c+n'!L21,0))</f>
        <v>0</v>
      </c>
      <c r="M21" s="121">
        <f>IF($C$4="citu pasākumu izmaksas",IF('10a+c+n'!$Q21="C",'10a+c+n'!M21,0))</f>
        <v>0</v>
      </c>
      <c r="N21" s="121">
        <f>IF($C$4="citu pasākumu izmaksas",IF('10a+c+n'!$Q21="C",'10a+c+n'!N21,0))</f>
        <v>0</v>
      </c>
      <c r="O21" s="121">
        <f>IF($C$4="citu pasākumu izmaksas",IF('10a+c+n'!$Q21="C",'10a+c+n'!O21,0))</f>
        <v>0</v>
      </c>
      <c r="P21" s="122">
        <f>IF($C$4="citu pasākumu izmaksas",IF('10a+c+n'!$Q21="C",'10a+c+n'!P21,0))</f>
        <v>0</v>
      </c>
    </row>
    <row r="22" spans="1:16" x14ac:dyDescent="0.2">
      <c r="A22" s="53">
        <f>IF(P22=0,0,IF(COUNTBLANK(P22)=1,0,COUNTA($P$14:P22)))</f>
        <v>0</v>
      </c>
      <c r="B22" s="24">
        <f>IF($C$4="citu pasākumu izmaksas",IF('10a+c+n'!$Q22="C",'10a+c+n'!B22,0))</f>
        <v>0</v>
      </c>
      <c r="C22" s="24">
        <f>IF($C$4="citu pasākumu izmaksas",IF('10a+c+n'!$Q22="C",'10a+c+n'!C22,0))</f>
        <v>0</v>
      </c>
      <c r="D22" s="24">
        <f>IF($C$4="citu pasākumu izmaksas",IF('10a+c+n'!$Q22="C",'10a+c+n'!D22,0))</f>
        <v>0</v>
      </c>
      <c r="E22" s="47"/>
      <c r="F22" s="68"/>
      <c r="G22" s="121"/>
      <c r="H22" s="121">
        <f>IF($C$4="citu pasākumu izmaksas",IF('10a+c+n'!$Q22="C",'10a+c+n'!H22,0))</f>
        <v>0</v>
      </c>
      <c r="I22" s="121"/>
      <c r="J22" s="121"/>
      <c r="K22" s="122">
        <f>IF($C$4="citu pasākumu izmaksas",IF('10a+c+n'!$Q22="C",'10a+c+n'!K22,0))</f>
        <v>0</v>
      </c>
      <c r="L22" s="84">
        <f>IF($C$4="citu pasākumu izmaksas",IF('10a+c+n'!$Q22="C",'10a+c+n'!L22,0))</f>
        <v>0</v>
      </c>
      <c r="M22" s="121">
        <f>IF($C$4="citu pasākumu izmaksas",IF('10a+c+n'!$Q22="C",'10a+c+n'!M22,0))</f>
        <v>0</v>
      </c>
      <c r="N22" s="121">
        <f>IF($C$4="citu pasākumu izmaksas",IF('10a+c+n'!$Q22="C",'10a+c+n'!N22,0))</f>
        <v>0</v>
      </c>
      <c r="O22" s="121">
        <f>IF($C$4="citu pasākumu izmaksas",IF('10a+c+n'!$Q22="C",'10a+c+n'!O22,0))</f>
        <v>0</v>
      </c>
      <c r="P22" s="122">
        <f>IF($C$4="citu pasākumu izmaksas",IF('10a+c+n'!$Q22="C",'10a+c+n'!P22,0))</f>
        <v>0</v>
      </c>
    </row>
    <row r="23" spans="1:16" x14ac:dyDescent="0.2">
      <c r="A23" s="53">
        <f>IF(P23=0,0,IF(COUNTBLANK(P23)=1,0,COUNTA($P$14:P23)))</f>
        <v>0</v>
      </c>
      <c r="B23" s="24">
        <f>IF($C$4="citu pasākumu izmaksas",IF('10a+c+n'!$Q23="C",'10a+c+n'!B23,0))</f>
        <v>0</v>
      </c>
      <c r="C23" s="24">
        <f>IF($C$4="citu pasākumu izmaksas",IF('10a+c+n'!$Q23="C",'10a+c+n'!C23,0))</f>
        <v>0</v>
      </c>
      <c r="D23" s="24">
        <f>IF($C$4="citu pasākumu izmaksas",IF('10a+c+n'!$Q23="C",'10a+c+n'!D23,0))</f>
        <v>0</v>
      </c>
      <c r="E23" s="47"/>
      <c r="F23" s="68"/>
      <c r="G23" s="121"/>
      <c r="H23" s="121">
        <f>IF($C$4="citu pasākumu izmaksas",IF('10a+c+n'!$Q23="C",'10a+c+n'!H23,0))</f>
        <v>0</v>
      </c>
      <c r="I23" s="121"/>
      <c r="J23" s="121"/>
      <c r="K23" s="122">
        <f>IF($C$4="citu pasākumu izmaksas",IF('10a+c+n'!$Q23="C",'10a+c+n'!K23,0))</f>
        <v>0</v>
      </c>
      <c r="L23" s="84">
        <f>IF($C$4="citu pasākumu izmaksas",IF('10a+c+n'!$Q23="C",'10a+c+n'!L23,0))</f>
        <v>0</v>
      </c>
      <c r="M23" s="121">
        <f>IF($C$4="citu pasākumu izmaksas",IF('10a+c+n'!$Q23="C",'10a+c+n'!M23,0))</f>
        <v>0</v>
      </c>
      <c r="N23" s="121">
        <f>IF($C$4="citu pasākumu izmaksas",IF('10a+c+n'!$Q23="C",'10a+c+n'!N23,0))</f>
        <v>0</v>
      </c>
      <c r="O23" s="121">
        <f>IF($C$4="citu pasākumu izmaksas",IF('10a+c+n'!$Q23="C",'10a+c+n'!O23,0))</f>
        <v>0</v>
      </c>
      <c r="P23" s="122">
        <f>IF($C$4="citu pasākumu izmaksas",IF('10a+c+n'!$Q23="C",'10a+c+n'!P23,0))</f>
        <v>0</v>
      </c>
    </row>
    <row r="24" spans="1:16" x14ac:dyDescent="0.2">
      <c r="A24" s="53">
        <f>IF(P24=0,0,IF(COUNTBLANK(P24)=1,0,COUNTA($P$14:P24)))</f>
        <v>0</v>
      </c>
      <c r="B24" s="24">
        <f>IF($C$4="citu pasākumu izmaksas",IF('10a+c+n'!$Q24="C",'10a+c+n'!B24,0))</f>
        <v>0</v>
      </c>
      <c r="C24" s="24">
        <f>IF($C$4="citu pasākumu izmaksas",IF('10a+c+n'!$Q24="C",'10a+c+n'!C24,0))</f>
        <v>0</v>
      </c>
      <c r="D24" s="24">
        <f>IF($C$4="citu pasākumu izmaksas",IF('10a+c+n'!$Q24="C",'10a+c+n'!D24,0))</f>
        <v>0</v>
      </c>
      <c r="E24" s="47"/>
      <c r="F24" s="68"/>
      <c r="G24" s="121"/>
      <c r="H24" s="121">
        <f>IF($C$4="citu pasākumu izmaksas",IF('10a+c+n'!$Q24="C",'10a+c+n'!H24,0))</f>
        <v>0</v>
      </c>
      <c r="I24" s="121"/>
      <c r="J24" s="121"/>
      <c r="K24" s="122">
        <f>IF($C$4="citu pasākumu izmaksas",IF('10a+c+n'!$Q24="C",'10a+c+n'!K24,0))</f>
        <v>0</v>
      </c>
      <c r="L24" s="84">
        <f>IF($C$4="citu pasākumu izmaksas",IF('10a+c+n'!$Q24="C",'10a+c+n'!L24,0))</f>
        <v>0</v>
      </c>
      <c r="M24" s="121">
        <f>IF($C$4="citu pasākumu izmaksas",IF('10a+c+n'!$Q24="C",'10a+c+n'!M24,0))</f>
        <v>0</v>
      </c>
      <c r="N24" s="121">
        <f>IF($C$4="citu pasākumu izmaksas",IF('10a+c+n'!$Q24="C",'10a+c+n'!N24,0))</f>
        <v>0</v>
      </c>
      <c r="O24" s="121">
        <f>IF($C$4="citu pasākumu izmaksas",IF('10a+c+n'!$Q24="C",'10a+c+n'!O24,0))</f>
        <v>0</v>
      </c>
      <c r="P24" s="122">
        <f>IF($C$4="citu pasākumu izmaksas",IF('10a+c+n'!$Q24="C",'10a+c+n'!P24,0))</f>
        <v>0</v>
      </c>
    </row>
    <row r="25" spans="1:16" x14ac:dyDescent="0.2">
      <c r="A25" s="53">
        <f>IF(P25=0,0,IF(COUNTBLANK(P25)=1,0,COUNTA($P$14:P25)))</f>
        <v>0</v>
      </c>
      <c r="B25" s="24">
        <f>IF($C$4="citu pasākumu izmaksas",IF('10a+c+n'!$Q25="C",'10a+c+n'!B25,0))</f>
        <v>0</v>
      </c>
      <c r="C25" s="24">
        <f>IF($C$4="citu pasākumu izmaksas",IF('10a+c+n'!$Q25="C",'10a+c+n'!C25,0))</f>
        <v>0</v>
      </c>
      <c r="D25" s="24">
        <f>IF($C$4="citu pasākumu izmaksas",IF('10a+c+n'!$Q25="C",'10a+c+n'!D25,0))</f>
        <v>0</v>
      </c>
      <c r="E25" s="47"/>
      <c r="F25" s="68"/>
      <c r="G25" s="121"/>
      <c r="H25" s="121">
        <f>IF($C$4="citu pasākumu izmaksas",IF('10a+c+n'!$Q25="C",'10a+c+n'!H25,0))</f>
        <v>0</v>
      </c>
      <c r="I25" s="121"/>
      <c r="J25" s="121"/>
      <c r="K25" s="122">
        <f>IF($C$4="citu pasākumu izmaksas",IF('10a+c+n'!$Q25="C",'10a+c+n'!K25,0))</f>
        <v>0</v>
      </c>
      <c r="L25" s="84">
        <f>IF($C$4="citu pasākumu izmaksas",IF('10a+c+n'!$Q25="C",'10a+c+n'!L25,0))</f>
        <v>0</v>
      </c>
      <c r="M25" s="121">
        <f>IF($C$4="citu pasākumu izmaksas",IF('10a+c+n'!$Q25="C",'10a+c+n'!M25,0))</f>
        <v>0</v>
      </c>
      <c r="N25" s="121">
        <f>IF($C$4="citu pasākumu izmaksas",IF('10a+c+n'!$Q25="C",'10a+c+n'!N25,0))</f>
        <v>0</v>
      </c>
      <c r="O25" s="121">
        <f>IF($C$4="citu pasākumu izmaksas",IF('10a+c+n'!$Q25="C",'10a+c+n'!O25,0))</f>
        <v>0</v>
      </c>
      <c r="P25" s="122">
        <f>IF($C$4="citu pasākumu izmaksas",IF('10a+c+n'!$Q25="C",'10a+c+n'!P25,0))</f>
        <v>0</v>
      </c>
    </row>
    <row r="26" spans="1:16" x14ac:dyDescent="0.2">
      <c r="A26" s="53">
        <f>IF(P26=0,0,IF(COUNTBLANK(P26)=1,0,COUNTA($P$14:P26)))</f>
        <v>0</v>
      </c>
      <c r="B26" s="24">
        <f>IF($C$4="citu pasākumu izmaksas",IF('10a+c+n'!$Q26="C",'10a+c+n'!B26,0))</f>
        <v>0</v>
      </c>
      <c r="C26" s="24">
        <f>IF($C$4="citu pasākumu izmaksas",IF('10a+c+n'!$Q26="C",'10a+c+n'!C26,0))</f>
        <v>0</v>
      </c>
      <c r="D26" s="24">
        <f>IF($C$4="citu pasākumu izmaksas",IF('10a+c+n'!$Q26="C",'10a+c+n'!D26,0))</f>
        <v>0</v>
      </c>
      <c r="E26" s="47"/>
      <c r="F26" s="68"/>
      <c r="G26" s="121"/>
      <c r="H26" s="121">
        <f>IF($C$4="citu pasākumu izmaksas",IF('10a+c+n'!$Q26="C",'10a+c+n'!H26,0))</f>
        <v>0</v>
      </c>
      <c r="I26" s="121"/>
      <c r="J26" s="121"/>
      <c r="K26" s="122">
        <f>IF($C$4="citu pasākumu izmaksas",IF('10a+c+n'!$Q26="C",'10a+c+n'!K26,0))</f>
        <v>0</v>
      </c>
      <c r="L26" s="84">
        <f>IF($C$4="citu pasākumu izmaksas",IF('10a+c+n'!$Q26="C",'10a+c+n'!L26,0))</f>
        <v>0</v>
      </c>
      <c r="M26" s="121">
        <f>IF($C$4="citu pasākumu izmaksas",IF('10a+c+n'!$Q26="C",'10a+c+n'!M26,0))</f>
        <v>0</v>
      </c>
      <c r="N26" s="121">
        <f>IF($C$4="citu pasākumu izmaksas",IF('10a+c+n'!$Q26="C",'10a+c+n'!N26,0))</f>
        <v>0</v>
      </c>
      <c r="O26" s="121">
        <f>IF($C$4="citu pasākumu izmaksas",IF('10a+c+n'!$Q26="C",'10a+c+n'!O26,0))</f>
        <v>0</v>
      </c>
      <c r="P26" s="122">
        <f>IF($C$4="citu pasākumu izmaksas",IF('10a+c+n'!$Q26="C",'10a+c+n'!P26,0))</f>
        <v>0</v>
      </c>
    </row>
    <row r="27" spans="1:16" x14ac:dyDescent="0.2">
      <c r="A27" s="53">
        <f>IF(P27=0,0,IF(COUNTBLANK(P27)=1,0,COUNTA($P$14:P27)))</f>
        <v>0</v>
      </c>
      <c r="B27" s="24">
        <f>IF($C$4="citu pasākumu izmaksas",IF('10a+c+n'!$Q27="C",'10a+c+n'!B27,0))</f>
        <v>0</v>
      </c>
      <c r="C27" s="24">
        <f>IF($C$4="citu pasākumu izmaksas",IF('10a+c+n'!$Q27="C",'10a+c+n'!C27,0))</f>
        <v>0</v>
      </c>
      <c r="D27" s="24">
        <f>IF($C$4="citu pasākumu izmaksas",IF('10a+c+n'!$Q27="C",'10a+c+n'!D27,0))</f>
        <v>0</v>
      </c>
      <c r="E27" s="47"/>
      <c r="F27" s="68"/>
      <c r="G27" s="121"/>
      <c r="H27" s="121">
        <f>IF($C$4="citu pasākumu izmaksas",IF('10a+c+n'!$Q27="C",'10a+c+n'!H27,0))</f>
        <v>0</v>
      </c>
      <c r="I27" s="121"/>
      <c r="J27" s="121"/>
      <c r="K27" s="122">
        <f>IF($C$4="citu pasākumu izmaksas",IF('10a+c+n'!$Q27="C",'10a+c+n'!K27,0))</f>
        <v>0</v>
      </c>
      <c r="L27" s="84">
        <f>IF($C$4="citu pasākumu izmaksas",IF('10a+c+n'!$Q27="C",'10a+c+n'!L27,0))</f>
        <v>0</v>
      </c>
      <c r="M27" s="121">
        <f>IF($C$4="citu pasākumu izmaksas",IF('10a+c+n'!$Q27="C",'10a+c+n'!M27,0))</f>
        <v>0</v>
      </c>
      <c r="N27" s="121">
        <f>IF($C$4="citu pasākumu izmaksas",IF('10a+c+n'!$Q27="C",'10a+c+n'!N27,0))</f>
        <v>0</v>
      </c>
      <c r="O27" s="121">
        <f>IF($C$4="citu pasākumu izmaksas",IF('10a+c+n'!$Q27="C",'10a+c+n'!O27,0))</f>
        <v>0</v>
      </c>
      <c r="P27" s="122">
        <f>IF($C$4="citu pasākumu izmaksas",IF('10a+c+n'!$Q27="C",'10a+c+n'!P27,0))</f>
        <v>0</v>
      </c>
    </row>
    <row r="28" spans="1:16" x14ac:dyDescent="0.2">
      <c r="A28" s="53">
        <f>IF(P28=0,0,IF(COUNTBLANK(P28)=1,0,COUNTA($P$14:P28)))</f>
        <v>0</v>
      </c>
      <c r="B28" s="24">
        <f>IF($C$4="citu pasākumu izmaksas",IF('10a+c+n'!$Q28="C",'10a+c+n'!B28,0))</f>
        <v>0</v>
      </c>
      <c r="C28" s="24">
        <f>IF($C$4="citu pasākumu izmaksas",IF('10a+c+n'!$Q28="C",'10a+c+n'!C28,0))</f>
        <v>0</v>
      </c>
      <c r="D28" s="24">
        <f>IF($C$4="citu pasākumu izmaksas",IF('10a+c+n'!$Q28="C",'10a+c+n'!D28,0))</f>
        <v>0</v>
      </c>
      <c r="E28" s="47"/>
      <c r="F28" s="68"/>
      <c r="G28" s="121"/>
      <c r="H28" s="121">
        <f>IF($C$4="citu pasākumu izmaksas",IF('10a+c+n'!$Q28="C",'10a+c+n'!H28,0))</f>
        <v>0</v>
      </c>
      <c r="I28" s="121"/>
      <c r="J28" s="121"/>
      <c r="K28" s="122">
        <f>IF($C$4="citu pasākumu izmaksas",IF('10a+c+n'!$Q28="C",'10a+c+n'!K28,0))</f>
        <v>0</v>
      </c>
      <c r="L28" s="84">
        <f>IF($C$4="citu pasākumu izmaksas",IF('10a+c+n'!$Q28="C",'10a+c+n'!L28,0))</f>
        <v>0</v>
      </c>
      <c r="M28" s="121">
        <f>IF($C$4="citu pasākumu izmaksas",IF('10a+c+n'!$Q28="C",'10a+c+n'!M28,0))</f>
        <v>0</v>
      </c>
      <c r="N28" s="121">
        <f>IF($C$4="citu pasākumu izmaksas",IF('10a+c+n'!$Q28="C",'10a+c+n'!N28,0))</f>
        <v>0</v>
      </c>
      <c r="O28" s="121">
        <f>IF($C$4="citu pasākumu izmaksas",IF('10a+c+n'!$Q28="C",'10a+c+n'!O28,0))</f>
        <v>0</v>
      </c>
      <c r="P28" s="122">
        <f>IF($C$4="citu pasākumu izmaksas",IF('10a+c+n'!$Q28="C",'10a+c+n'!P28,0))</f>
        <v>0</v>
      </c>
    </row>
    <row r="29" spans="1:16" x14ac:dyDescent="0.2">
      <c r="A29" s="53">
        <f>IF(P29=0,0,IF(COUNTBLANK(P29)=1,0,COUNTA($P$14:P29)))</f>
        <v>0</v>
      </c>
      <c r="B29" s="24">
        <f>IF($C$4="citu pasākumu izmaksas",IF('10a+c+n'!$Q29="C",'10a+c+n'!B29,0))</f>
        <v>0</v>
      </c>
      <c r="C29" s="24">
        <f>IF($C$4="citu pasākumu izmaksas",IF('10a+c+n'!$Q29="C",'10a+c+n'!C29,0))</f>
        <v>0</v>
      </c>
      <c r="D29" s="24">
        <f>IF($C$4="citu pasākumu izmaksas",IF('10a+c+n'!$Q29="C",'10a+c+n'!D29,0))</f>
        <v>0</v>
      </c>
      <c r="E29" s="47"/>
      <c r="F29" s="68"/>
      <c r="G29" s="121"/>
      <c r="H29" s="121">
        <f>IF($C$4="citu pasākumu izmaksas",IF('10a+c+n'!$Q29="C",'10a+c+n'!H29,0))</f>
        <v>0</v>
      </c>
      <c r="I29" s="121"/>
      <c r="J29" s="121"/>
      <c r="K29" s="122">
        <f>IF($C$4="citu pasākumu izmaksas",IF('10a+c+n'!$Q29="C",'10a+c+n'!K29,0))</f>
        <v>0</v>
      </c>
      <c r="L29" s="84">
        <f>IF($C$4="citu pasākumu izmaksas",IF('10a+c+n'!$Q29="C",'10a+c+n'!L29,0))</f>
        <v>0</v>
      </c>
      <c r="M29" s="121">
        <f>IF($C$4="citu pasākumu izmaksas",IF('10a+c+n'!$Q29="C",'10a+c+n'!M29,0))</f>
        <v>0</v>
      </c>
      <c r="N29" s="121">
        <f>IF($C$4="citu pasākumu izmaksas",IF('10a+c+n'!$Q29="C",'10a+c+n'!N29,0))</f>
        <v>0</v>
      </c>
      <c r="O29" s="121">
        <f>IF($C$4="citu pasākumu izmaksas",IF('10a+c+n'!$Q29="C",'10a+c+n'!O29,0))</f>
        <v>0</v>
      </c>
      <c r="P29" s="122">
        <f>IF($C$4="citu pasākumu izmaksas",IF('10a+c+n'!$Q29="C",'10a+c+n'!P29,0))</f>
        <v>0</v>
      </c>
    </row>
    <row r="30" spans="1:16" x14ac:dyDescent="0.2">
      <c r="A30" s="53">
        <f>IF(P30=0,0,IF(COUNTBLANK(P30)=1,0,COUNTA($P$14:P30)))</f>
        <v>0</v>
      </c>
      <c r="B30" s="24">
        <f>IF($C$4="citu pasākumu izmaksas",IF('10a+c+n'!$Q30="C",'10a+c+n'!B30,0))</f>
        <v>0</v>
      </c>
      <c r="C30" s="24">
        <f>IF($C$4="citu pasākumu izmaksas",IF('10a+c+n'!$Q30="C",'10a+c+n'!C30,0))</f>
        <v>0</v>
      </c>
      <c r="D30" s="24">
        <f>IF($C$4="citu pasākumu izmaksas",IF('10a+c+n'!$Q30="C",'10a+c+n'!D30,0))</f>
        <v>0</v>
      </c>
      <c r="E30" s="47"/>
      <c r="F30" s="68"/>
      <c r="G30" s="121"/>
      <c r="H30" s="121">
        <f>IF($C$4="citu pasākumu izmaksas",IF('10a+c+n'!$Q30="C",'10a+c+n'!H30,0))</f>
        <v>0</v>
      </c>
      <c r="I30" s="121"/>
      <c r="J30" s="121"/>
      <c r="K30" s="122">
        <f>IF($C$4="citu pasākumu izmaksas",IF('10a+c+n'!$Q30="C",'10a+c+n'!K30,0))</f>
        <v>0</v>
      </c>
      <c r="L30" s="84">
        <f>IF($C$4="citu pasākumu izmaksas",IF('10a+c+n'!$Q30="C",'10a+c+n'!L30,0))</f>
        <v>0</v>
      </c>
      <c r="M30" s="121">
        <f>IF($C$4="citu pasākumu izmaksas",IF('10a+c+n'!$Q30="C",'10a+c+n'!M30,0))</f>
        <v>0</v>
      </c>
      <c r="N30" s="121">
        <f>IF($C$4="citu pasākumu izmaksas",IF('10a+c+n'!$Q30="C",'10a+c+n'!N30,0))</f>
        <v>0</v>
      </c>
      <c r="O30" s="121">
        <f>IF($C$4="citu pasākumu izmaksas",IF('10a+c+n'!$Q30="C",'10a+c+n'!O30,0))</f>
        <v>0</v>
      </c>
      <c r="P30" s="122">
        <f>IF($C$4="citu pasākumu izmaksas",IF('10a+c+n'!$Q30="C",'10a+c+n'!P30,0))</f>
        <v>0</v>
      </c>
    </row>
    <row r="31" spans="1:16" x14ac:dyDescent="0.2">
      <c r="A31" s="53">
        <f>IF(P31=0,0,IF(COUNTBLANK(P31)=1,0,COUNTA($P$14:P31)))</f>
        <v>0</v>
      </c>
      <c r="B31" s="24">
        <f>IF($C$4="citu pasākumu izmaksas",IF('10a+c+n'!$Q31="C",'10a+c+n'!B31,0))</f>
        <v>0</v>
      </c>
      <c r="C31" s="24">
        <f>IF($C$4="citu pasākumu izmaksas",IF('10a+c+n'!$Q31="C",'10a+c+n'!C31,0))</f>
        <v>0</v>
      </c>
      <c r="D31" s="24">
        <f>IF($C$4="citu pasākumu izmaksas",IF('10a+c+n'!$Q31="C",'10a+c+n'!D31,0))</f>
        <v>0</v>
      </c>
      <c r="E31" s="47"/>
      <c r="F31" s="68"/>
      <c r="G31" s="121"/>
      <c r="H31" s="121">
        <f>IF($C$4="citu pasākumu izmaksas",IF('10a+c+n'!$Q31="C",'10a+c+n'!H31,0))</f>
        <v>0</v>
      </c>
      <c r="I31" s="121"/>
      <c r="J31" s="121"/>
      <c r="K31" s="122">
        <f>IF($C$4="citu pasākumu izmaksas",IF('10a+c+n'!$Q31="C",'10a+c+n'!K31,0))</f>
        <v>0</v>
      </c>
      <c r="L31" s="84">
        <f>IF($C$4="citu pasākumu izmaksas",IF('10a+c+n'!$Q31="C",'10a+c+n'!L31,0))</f>
        <v>0</v>
      </c>
      <c r="M31" s="121">
        <f>IF($C$4="citu pasākumu izmaksas",IF('10a+c+n'!$Q31="C",'10a+c+n'!M31,0))</f>
        <v>0</v>
      </c>
      <c r="N31" s="121">
        <f>IF($C$4="citu pasākumu izmaksas",IF('10a+c+n'!$Q31="C",'10a+c+n'!N31,0))</f>
        <v>0</v>
      </c>
      <c r="O31" s="121">
        <f>IF($C$4="citu pasākumu izmaksas",IF('10a+c+n'!$Q31="C",'10a+c+n'!O31,0))</f>
        <v>0</v>
      </c>
      <c r="P31" s="122">
        <f>IF($C$4="citu pasākumu izmaksas",IF('10a+c+n'!$Q31="C",'10a+c+n'!P31,0))</f>
        <v>0</v>
      </c>
    </row>
    <row r="32" spans="1:16" x14ac:dyDescent="0.2">
      <c r="A32" s="53">
        <f>IF(P32=0,0,IF(COUNTBLANK(P32)=1,0,COUNTA($P$14:P32)))</f>
        <v>0</v>
      </c>
      <c r="B32" s="24">
        <f>IF($C$4="citu pasākumu izmaksas",IF('10a+c+n'!$Q32="C",'10a+c+n'!B32,0))</f>
        <v>0</v>
      </c>
      <c r="C32" s="24">
        <f>IF($C$4="citu pasākumu izmaksas",IF('10a+c+n'!$Q32="C",'10a+c+n'!C32,0))</f>
        <v>0</v>
      </c>
      <c r="D32" s="24">
        <f>IF($C$4="citu pasākumu izmaksas",IF('10a+c+n'!$Q32="C",'10a+c+n'!D32,0))</f>
        <v>0</v>
      </c>
      <c r="E32" s="47"/>
      <c r="F32" s="68"/>
      <c r="G32" s="121"/>
      <c r="H32" s="121">
        <f>IF($C$4="citu pasākumu izmaksas",IF('10a+c+n'!$Q32="C",'10a+c+n'!H32,0))</f>
        <v>0</v>
      </c>
      <c r="I32" s="121"/>
      <c r="J32" s="121"/>
      <c r="K32" s="122">
        <f>IF($C$4="citu pasākumu izmaksas",IF('10a+c+n'!$Q32="C",'10a+c+n'!K32,0))</f>
        <v>0</v>
      </c>
      <c r="L32" s="84">
        <f>IF($C$4="citu pasākumu izmaksas",IF('10a+c+n'!$Q32="C",'10a+c+n'!L32,0))</f>
        <v>0</v>
      </c>
      <c r="M32" s="121">
        <f>IF($C$4="citu pasākumu izmaksas",IF('10a+c+n'!$Q32="C",'10a+c+n'!M32,0))</f>
        <v>0</v>
      </c>
      <c r="N32" s="121">
        <f>IF($C$4="citu pasākumu izmaksas",IF('10a+c+n'!$Q32="C",'10a+c+n'!N32,0))</f>
        <v>0</v>
      </c>
      <c r="O32" s="121">
        <f>IF($C$4="citu pasākumu izmaksas",IF('10a+c+n'!$Q32="C",'10a+c+n'!O32,0))</f>
        <v>0</v>
      </c>
      <c r="P32" s="122">
        <f>IF($C$4="citu pasākumu izmaksas",IF('10a+c+n'!$Q32="C",'10a+c+n'!P32,0))</f>
        <v>0</v>
      </c>
    </row>
    <row r="33" spans="1:16" x14ac:dyDescent="0.2">
      <c r="A33" s="53">
        <f>IF(P33=0,0,IF(COUNTBLANK(P33)=1,0,COUNTA($P$14:P33)))</f>
        <v>0</v>
      </c>
      <c r="B33" s="24">
        <f>IF($C$4="citu pasākumu izmaksas",IF('10a+c+n'!$Q33="C",'10a+c+n'!B33,0))</f>
        <v>0</v>
      </c>
      <c r="C33" s="24">
        <f>IF($C$4="citu pasākumu izmaksas",IF('10a+c+n'!$Q33="C",'10a+c+n'!C33,0))</f>
        <v>0</v>
      </c>
      <c r="D33" s="24">
        <f>IF($C$4="citu pasākumu izmaksas",IF('10a+c+n'!$Q33="C",'10a+c+n'!D33,0))</f>
        <v>0</v>
      </c>
      <c r="E33" s="47"/>
      <c r="F33" s="68"/>
      <c r="G33" s="121"/>
      <c r="H33" s="121">
        <f>IF($C$4="citu pasākumu izmaksas",IF('10a+c+n'!$Q33="C",'10a+c+n'!H33,0))</f>
        <v>0</v>
      </c>
      <c r="I33" s="121"/>
      <c r="J33" s="121"/>
      <c r="K33" s="122">
        <f>IF($C$4="citu pasākumu izmaksas",IF('10a+c+n'!$Q33="C",'10a+c+n'!K33,0))</f>
        <v>0</v>
      </c>
      <c r="L33" s="84">
        <f>IF($C$4="citu pasākumu izmaksas",IF('10a+c+n'!$Q33="C",'10a+c+n'!L33,0))</f>
        <v>0</v>
      </c>
      <c r="M33" s="121">
        <f>IF($C$4="citu pasākumu izmaksas",IF('10a+c+n'!$Q33="C",'10a+c+n'!M33,0))</f>
        <v>0</v>
      </c>
      <c r="N33" s="121">
        <f>IF($C$4="citu pasākumu izmaksas",IF('10a+c+n'!$Q33="C",'10a+c+n'!N33,0))</f>
        <v>0</v>
      </c>
      <c r="O33" s="121">
        <f>IF($C$4="citu pasākumu izmaksas",IF('10a+c+n'!$Q33="C",'10a+c+n'!O33,0))</f>
        <v>0</v>
      </c>
      <c r="P33" s="122">
        <f>IF($C$4="citu pasākumu izmaksas",IF('10a+c+n'!$Q33="C",'10a+c+n'!P33,0))</f>
        <v>0</v>
      </c>
    </row>
    <row r="34" spans="1:16" x14ac:dyDescent="0.2">
      <c r="A34" s="53">
        <f>IF(P34=0,0,IF(COUNTBLANK(P34)=1,0,COUNTA($P$14:P34)))</f>
        <v>0</v>
      </c>
      <c r="B34" s="24">
        <f>IF($C$4="citu pasākumu izmaksas",IF('10a+c+n'!$Q34="C",'10a+c+n'!B34,0))</f>
        <v>0</v>
      </c>
      <c r="C34" s="24">
        <f>IF($C$4="citu pasākumu izmaksas",IF('10a+c+n'!$Q34="C",'10a+c+n'!C34,0))</f>
        <v>0</v>
      </c>
      <c r="D34" s="24">
        <f>IF($C$4="citu pasākumu izmaksas",IF('10a+c+n'!$Q34="C",'10a+c+n'!D34,0))</f>
        <v>0</v>
      </c>
      <c r="E34" s="47"/>
      <c r="F34" s="68"/>
      <c r="G34" s="121"/>
      <c r="H34" s="121">
        <f>IF($C$4="citu pasākumu izmaksas",IF('10a+c+n'!$Q34="C",'10a+c+n'!H34,0))</f>
        <v>0</v>
      </c>
      <c r="I34" s="121"/>
      <c r="J34" s="121"/>
      <c r="K34" s="122">
        <f>IF($C$4="citu pasākumu izmaksas",IF('10a+c+n'!$Q34="C",'10a+c+n'!K34,0))</f>
        <v>0</v>
      </c>
      <c r="L34" s="84">
        <f>IF($C$4="citu pasākumu izmaksas",IF('10a+c+n'!$Q34="C",'10a+c+n'!L34,0))</f>
        <v>0</v>
      </c>
      <c r="M34" s="121">
        <f>IF($C$4="citu pasākumu izmaksas",IF('10a+c+n'!$Q34="C",'10a+c+n'!M34,0))</f>
        <v>0</v>
      </c>
      <c r="N34" s="121">
        <f>IF($C$4="citu pasākumu izmaksas",IF('10a+c+n'!$Q34="C",'10a+c+n'!N34,0))</f>
        <v>0</v>
      </c>
      <c r="O34" s="121">
        <f>IF($C$4="citu pasākumu izmaksas",IF('10a+c+n'!$Q34="C",'10a+c+n'!O34,0))</f>
        <v>0</v>
      </c>
      <c r="P34" s="122">
        <f>IF($C$4="citu pasākumu izmaksas",IF('10a+c+n'!$Q34="C",'10a+c+n'!P34,0))</f>
        <v>0</v>
      </c>
    </row>
    <row r="35" spans="1:16" x14ac:dyDescent="0.2">
      <c r="A35" s="53">
        <f>IF(P35=0,0,IF(COUNTBLANK(P35)=1,0,COUNTA($P$14:P35)))</f>
        <v>0</v>
      </c>
      <c r="B35" s="24">
        <f>IF($C$4="citu pasākumu izmaksas",IF('10a+c+n'!$Q35="C",'10a+c+n'!B35,0))</f>
        <v>0</v>
      </c>
      <c r="C35" s="24">
        <f>IF($C$4="citu pasākumu izmaksas",IF('10a+c+n'!$Q35="C",'10a+c+n'!C35,0))</f>
        <v>0</v>
      </c>
      <c r="D35" s="24">
        <f>IF($C$4="citu pasākumu izmaksas",IF('10a+c+n'!$Q35="C",'10a+c+n'!D35,0))</f>
        <v>0</v>
      </c>
      <c r="E35" s="47"/>
      <c r="F35" s="68"/>
      <c r="G35" s="121"/>
      <c r="H35" s="121">
        <f>IF($C$4="citu pasākumu izmaksas",IF('10a+c+n'!$Q35="C",'10a+c+n'!H35,0))</f>
        <v>0</v>
      </c>
      <c r="I35" s="121"/>
      <c r="J35" s="121"/>
      <c r="K35" s="122">
        <f>IF($C$4="citu pasākumu izmaksas",IF('10a+c+n'!$Q35="C",'10a+c+n'!K35,0))</f>
        <v>0</v>
      </c>
      <c r="L35" s="84">
        <f>IF($C$4="citu pasākumu izmaksas",IF('10a+c+n'!$Q35="C",'10a+c+n'!L35,0))</f>
        <v>0</v>
      </c>
      <c r="M35" s="121">
        <f>IF($C$4="citu pasākumu izmaksas",IF('10a+c+n'!$Q35="C",'10a+c+n'!M35,0))</f>
        <v>0</v>
      </c>
      <c r="N35" s="121">
        <f>IF($C$4="citu pasākumu izmaksas",IF('10a+c+n'!$Q35="C",'10a+c+n'!N35,0))</f>
        <v>0</v>
      </c>
      <c r="O35" s="121">
        <f>IF($C$4="citu pasākumu izmaksas",IF('10a+c+n'!$Q35="C",'10a+c+n'!O35,0))</f>
        <v>0</v>
      </c>
      <c r="P35" s="122">
        <f>IF($C$4="citu pasākumu izmaksas",IF('10a+c+n'!$Q35="C",'10a+c+n'!P35,0))</f>
        <v>0</v>
      </c>
    </row>
    <row r="36" spans="1:16" x14ac:dyDescent="0.2">
      <c r="A36" s="53">
        <f>IF(P36=0,0,IF(COUNTBLANK(P36)=1,0,COUNTA($P$14:P36)))</f>
        <v>0</v>
      </c>
      <c r="B36" s="24">
        <f>IF($C$4="citu pasākumu izmaksas",IF('10a+c+n'!$Q36="C",'10a+c+n'!B36,0))</f>
        <v>0</v>
      </c>
      <c r="C36" s="24">
        <f>IF($C$4="citu pasākumu izmaksas",IF('10a+c+n'!$Q36="C",'10a+c+n'!C36,0))</f>
        <v>0</v>
      </c>
      <c r="D36" s="24">
        <f>IF($C$4="citu pasākumu izmaksas",IF('10a+c+n'!$Q36="C",'10a+c+n'!D36,0))</f>
        <v>0</v>
      </c>
      <c r="E36" s="47"/>
      <c r="F36" s="68"/>
      <c r="G36" s="121"/>
      <c r="H36" s="121">
        <f>IF($C$4="citu pasākumu izmaksas",IF('10a+c+n'!$Q36="C",'10a+c+n'!H36,0))</f>
        <v>0</v>
      </c>
      <c r="I36" s="121"/>
      <c r="J36" s="121"/>
      <c r="K36" s="122">
        <f>IF($C$4="citu pasākumu izmaksas",IF('10a+c+n'!$Q36="C",'10a+c+n'!K36,0))</f>
        <v>0</v>
      </c>
      <c r="L36" s="84">
        <f>IF($C$4="citu pasākumu izmaksas",IF('10a+c+n'!$Q36="C",'10a+c+n'!L36,0))</f>
        <v>0</v>
      </c>
      <c r="M36" s="121">
        <f>IF($C$4="citu pasākumu izmaksas",IF('10a+c+n'!$Q36="C",'10a+c+n'!M36,0))</f>
        <v>0</v>
      </c>
      <c r="N36" s="121">
        <f>IF($C$4="citu pasākumu izmaksas",IF('10a+c+n'!$Q36="C",'10a+c+n'!N36,0))</f>
        <v>0</v>
      </c>
      <c r="O36" s="121">
        <f>IF($C$4="citu pasākumu izmaksas",IF('10a+c+n'!$Q36="C",'10a+c+n'!O36,0))</f>
        <v>0</v>
      </c>
      <c r="P36" s="122">
        <f>IF($C$4="citu pasākumu izmaksas",IF('10a+c+n'!$Q36="C",'10a+c+n'!P36,0))</f>
        <v>0</v>
      </c>
    </row>
    <row r="37" spans="1:16" x14ac:dyDescent="0.2">
      <c r="A37" s="53">
        <f>IF(P37=0,0,IF(COUNTBLANK(P37)=1,0,COUNTA($P$14:P37)))</f>
        <v>0</v>
      </c>
      <c r="B37" s="24">
        <f>IF($C$4="citu pasākumu izmaksas",IF('10a+c+n'!$Q37="C",'10a+c+n'!B37,0))</f>
        <v>0</v>
      </c>
      <c r="C37" s="24">
        <f>IF($C$4="citu pasākumu izmaksas",IF('10a+c+n'!$Q37="C",'10a+c+n'!C37,0))</f>
        <v>0</v>
      </c>
      <c r="D37" s="24">
        <f>IF($C$4="citu pasākumu izmaksas",IF('10a+c+n'!$Q37="C",'10a+c+n'!D37,0))</f>
        <v>0</v>
      </c>
      <c r="E37" s="47"/>
      <c r="F37" s="68"/>
      <c r="G37" s="121"/>
      <c r="H37" s="121">
        <f>IF($C$4="citu pasākumu izmaksas",IF('10a+c+n'!$Q37="C",'10a+c+n'!H37,0))</f>
        <v>0</v>
      </c>
      <c r="I37" s="121"/>
      <c r="J37" s="121"/>
      <c r="K37" s="122">
        <f>IF($C$4="citu pasākumu izmaksas",IF('10a+c+n'!$Q37="C",'10a+c+n'!K37,0))</f>
        <v>0</v>
      </c>
      <c r="L37" s="84">
        <f>IF($C$4="citu pasākumu izmaksas",IF('10a+c+n'!$Q37="C",'10a+c+n'!L37,0))</f>
        <v>0</v>
      </c>
      <c r="M37" s="121">
        <f>IF($C$4="citu pasākumu izmaksas",IF('10a+c+n'!$Q37="C",'10a+c+n'!M37,0))</f>
        <v>0</v>
      </c>
      <c r="N37" s="121">
        <f>IF($C$4="citu pasākumu izmaksas",IF('10a+c+n'!$Q37="C",'10a+c+n'!N37,0))</f>
        <v>0</v>
      </c>
      <c r="O37" s="121">
        <f>IF($C$4="citu pasākumu izmaksas",IF('10a+c+n'!$Q37="C",'10a+c+n'!O37,0))</f>
        <v>0</v>
      </c>
      <c r="P37" s="122">
        <f>IF($C$4="citu pasākumu izmaksas",IF('10a+c+n'!$Q37="C",'10a+c+n'!P37,0))</f>
        <v>0</v>
      </c>
    </row>
    <row r="38" spans="1:16" x14ac:dyDescent="0.2">
      <c r="A38" s="53">
        <f>IF(P38=0,0,IF(COUNTBLANK(P38)=1,0,COUNTA($P$14:P38)))</f>
        <v>0</v>
      </c>
      <c r="B38" s="24">
        <f>IF($C$4="citu pasākumu izmaksas",IF('10a+c+n'!$Q38="C",'10a+c+n'!B38,0))</f>
        <v>0</v>
      </c>
      <c r="C38" s="24">
        <f>IF($C$4="citu pasākumu izmaksas",IF('10a+c+n'!$Q38="C",'10a+c+n'!C38,0))</f>
        <v>0</v>
      </c>
      <c r="D38" s="24">
        <f>IF($C$4="citu pasākumu izmaksas",IF('10a+c+n'!$Q38="C",'10a+c+n'!D38,0))</f>
        <v>0</v>
      </c>
      <c r="E38" s="47"/>
      <c r="F38" s="68"/>
      <c r="G38" s="121"/>
      <c r="H38" s="121">
        <f>IF($C$4="citu pasākumu izmaksas",IF('10a+c+n'!$Q38="C",'10a+c+n'!H38,0))</f>
        <v>0</v>
      </c>
      <c r="I38" s="121"/>
      <c r="J38" s="121"/>
      <c r="K38" s="122">
        <f>IF($C$4="citu pasākumu izmaksas",IF('10a+c+n'!$Q38="C",'10a+c+n'!K38,0))</f>
        <v>0</v>
      </c>
      <c r="L38" s="84">
        <f>IF($C$4="citu pasākumu izmaksas",IF('10a+c+n'!$Q38="C",'10a+c+n'!L38,0))</f>
        <v>0</v>
      </c>
      <c r="M38" s="121">
        <f>IF($C$4="citu pasākumu izmaksas",IF('10a+c+n'!$Q38="C",'10a+c+n'!M38,0))</f>
        <v>0</v>
      </c>
      <c r="N38" s="121">
        <f>IF($C$4="citu pasākumu izmaksas",IF('10a+c+n'!$Q38="C",'10a+c+n'!N38,0))</f>
        <v>0</v>
      </c>
      <c r="O38" s="121">
        <f>IF($C$4="citu pasākumu izmaksas",IF('10a+c+n'!$Q38="C",'10a+c+n'!O38,0))</f>
        <v>0</v>
      </c>
      <c r="P38" s="122">
        <f>IF($C$4="citu pasākumu izmaksas",IF('10a+c+n'!$Q38="C",'10a+c+n'!P38,0))</f>
        <v>0</v>
      </c>
    </row>
    <row r="39" spans="1:16" x14ac:dyDescent="0.2">
      <c r="A39" s="53">
        <f>IF(P39=0,0,IF(COUNTBLANK(P39)=1,0,COUNTA($P$14:P39)))</f>
        <v>0</v>
      </c>
      <c r="B39" s="24">
        <f>IF($C$4="citu pasākumu izmaksas",IF('10a+c+n'!$Q39="C",'10a+c+n'!B39,0))</f>
        <v>0</v>
      </c>
      <c r="C39" s="24">
        <f>IF($C$4="citu pasākumu izmaksas",IF('10a+c+n'!$Q39="C",'10a+c+n'!C39,0))</f>
        <v>0</v>
      </c>
      <c r="D39" s="24">
        <f>IF($C$4="citu pasākumu izmaksas",IF('10a+c+n'!$Q39="C",'10a+c+n'!D39,0))</f>
        <v>0</v>
      </c>
      <c r="E39" s="47"/>
      <c r="F39" s="68"/>
      <c r="G39" s="121"/>
      <c r="H39" s="121">
        <f>IF($C$4="citu pasākumu izmaksas",IF('10a+c+n'!$Q39="C",'10a+c+n'!H39,0))</f>
        <v>0</v>
      </c>
      <c r="I39" s="121"/>
      <c r="J39" s="121"/>
      <c r="K39" s="122">
        <f>IF($C$4="citu pasākumu izmaksas",IF('10a+c+n'!$Q39="C",'10a+c+n'!K39,0))</f>
        <v>0</v>
      </c>
      <c r="L39" s="84">
        <f>IF($C$4="citu pasākumu izmaksas",IF('10a+c+n'!$Q39="C",'10a+c+n'!L39,0))</f>
        <v>0</v>
      </c>
      <c r="M39" s="121">
        <f>IF($C$4="citu pasākumu izmaksas",IF('10a+c+n'!$Q39="C",'10a+c+n'!M39,0))</f>
        <v>0</v>
      </c>
      <c r="N39" s="121">
        <f>IF($C$4="citu pasākumu izmaksas",IF('10a+c+n'!$Q39="C",'10a+c+n'!N39,0))</f>
        <v>0</v>
      </c>
      <c r="O39" s="121">
        <f>IF($C$4="citu pasākumu izmaksas",IF('10a+c+n'!$Q39="C",'10a+c+n'!O39,0))</f>
        <v>0</v>
      </c>
      <c r="P39" s="122">
        <f>IF($C$4="citu pasākumu izmaksas",IF('10a+c+n'!$Q39="C",'10a+c+n'!P39,0))</f>
        <v>0</v>
      </c>
    </row>
    <row r="40" spans="1:16" x14ac:dyDescent="0.2">
      <c r="A40" s="53">
        <f>IF(P40=0,0,IF(COUNTBLANK(P40)=1,0,COUNTA($P$14:P40)))</f>
        <v>0</v>
      </c>
      <c r="B40" s="24">
        <f>IF($C$4="citu pasākumu izmaksas",IF('10a+c+n'!$Q40="C",'10a+c+n'!B40,0))</f>
        <v>0</v>
      </c>
      <c r="C40" s="24">
        <f>IF($C$4="citu pasākumu izmaksas",IF('10a+c+n'!$Q40="C",'10a+c+n'!C40,0))</f>
        <v>0</v>
      </c>
      <c r="D40" s="24">
        <f>IF($C$4="citu pasākumu izmaksas",IF('10a+c+n'!$Q40="C",'10a+c+n'!D40,0))</f>
        <v>0</v>
      </c>
      <c r="E40" s="47"/>
      <c r="F40" s="68"/>
      <c r="G40" s="121"/>
      <c r="H40" s="121">
        <f>IF($C$4="citu pasākumu izmaksas",IF('10a+c+n'!$Q40="C",'10a+c+n'!H40,0))</f>
        <v>0</v>
      </c>
      <c r="I40" s="121"/>
      <c r="J40" s="121"/>
      <c r="K40" s="122">
        <f>IF($C$4="citu pasākumu izmaksas",IF('10a+c+n'!$Q40="C",'10a+c+n'!K40,0))</f>
        <v>0</v>
      </c>
      <c r="L40" s="84">
        <f>IF($C$4="citu pasākumu izmaksas",IF('10a+c+n'!$Q40="C",'10a+c+n'!L40,0))</f>
        <v>0</v>
      </c>
      <c r="M40" s="121">
        <f>IF($C$4="citu pasākumu izmaksas",IF('10a+c+n'!$Q40="C",'10a+c+n'!M40,0))</f>
        <v>0</v>
      </c>
      <c r="N40" s="121">
        <f>IF($C$4="citu pasākumu izmaksas",IF('10a+c+n'!$Q40="C",'10a+c+n'!N40,0))</f>
        <v>0</v>
      </c>
      <c r="O40" s="121">
        <f>IF($C$4="citu pasākumu izmaksas",IF('10a+c+n'!$Q40="C",'10a+c+n'!O40,0))</f>
        <v>0</v>
      </c>
      <c r="P40" s="122">
        <f>IF($C$4="citu pasākumu izmaksas",IF('10a+c+n'!$Q40="C",'10a+c+n'!P40,0))</f>
        <v>0</v>
      </c>
    </row>
    <row r="41" spans="1:16" x14ac:dyDescent="0.2">
      <c r="A41" s="53">
        <f>IF(P41=0,0,IF(COUNTBLANK(P41)=1,0,COUNTA($P$14:P41)))</f>
        <v>0</v>
      </c>
      <c r="B41" s="24">
        <f>IF($C$4="citu pasākumu izmaksas",IF('10a+c+n'!$Q41="C",'10a+c+n'!B41,0))</f>
        <v>0</v>
      </c>
      <c r="C41" s="24">
        <f>IF($C$4="citu pasākumu izmaksas",IF('10a+c+n'!$Q41="C",'10a+c+n'!C41,0))</f>
        <v>0</v>
      </c>
      <c r="D41" s="24">
        <f>IF($C$4="citu pasākumu izmaksas",IF('10a+c+n'!$Q41="C",'10a+c+n'!D41,0))</f>
        <v>0</v>
      </c>
      <c r="E41" s="47"/>
      <c r="F41" s="68"/>
      <c r="G41" s="121"/>
      <c r="H41" s="121">
        <f>IF($C$4="citu pasākumu izmaksas",IF('10a+c+n'!$Q41="C",'10a+c+n'!H41,0))</f>
        <v>0</v>
      </c>
      <c r="I41" s="121"/>
      <c r="J41" s="121"/>
      <c r="K41" s="122">
        <f>IF($C$4="citu pasākumu izmaksas",IF('10a+c+n'!$Q41="C",'10a+c+n'!K41,0))</f>
        <v>0</v>
      </c>
      <c r="L41" s="84">
        <f>IF($C$4="citu pasākumu izmaksas",IF('10a+c+n'!$Q41="C",'10a+c+n'!L41,0))</f>
        <v>0</v>
      </c>
      <c r="M41" s="121">
        <f>IF($C$4="citu pasākumu izmaksas",IF('10a+c+n'!$Q41="C",'10a+c+n'!M41,0))</f>
        <v>0</v>
      </c>
      <c r="N41" s="121">
        <f>IF($C$4="citu pasākumu izmaksas",IF('10a+c+n'!$Q41="C",'10a+c+n'!N41,0))</f>
        <v>0</v>
      </c>
      <c r="O41" s="121">
        <f>IF($C$4="citu pasākumu izmaksas",IF('10a+c+n'!$Q41="C",'10a+c+n'!O41,0))</f>
        <v>0</v>
      </c>
      <c r="P41" s="122">
        <f>IF($C$4="citu pasākumu izmaksas",IF('10a+c+n'!$Q41="C",'10a+c+n'!P41,0))</f>
        <v>0</v>
      </c>
    </row>
    <row r="42" spans="1:16" x14ac:dyDescent="0.2">
      <c r="A42" s="53">
        <f>IF(P42=0,0,IF(COUNTBLANK(P42)=1,0,COUNTA($P$14:P42)))</f>
        <v>0</v>
      </c>
      <c r="B42" s="24">
        <f>IF($C$4="citu pasākumu izmaksas",IF('10a+c+n'!$Q42="C",'10a+c+n'!B42,0))</f>
        <v>0</v>
      </c>
      <c r="C42" s="24">
        <f>IF($C$4="citu pasākumu izmaksas",IF('10a+c+n'!$Q42="C",'10a+c+n'!C42,0))</f>
        <v>0</v>
      </c>
      <c r="D42" s="24">
        <f>IF($C$4="citu pasākumu izmaksas",IF('10a+c+n'!$Q42="C",'10a+c+n'!D42,0))</f>
        <v>0</v>
      </c>
      <c r="E42" s="47"/>
      <c r="F42" s="68"/>
      <c r="G42" s="121"/>
      <c r="H42" s="121">
        <f>IF($C$4="citu pasākumu izmaksas",IF('10a+c+n'!$Q42="C",'10a+c+n'!H42,0))</f>
        <v>0</v>
      </c>
      <c r="I42" s="121"/>
      <c r="J42" s="121"/>
      <c r="K42" s="122">
        <f>IF($C$4="citu pasākumu izmaksas",IF('10a+c+n'!$Q42="C",'10a+c+n'!K42,0))</f>
        <v>0</v>
      </c>
      <c r="L42" s="84">
        <f>IF($C$4="citu pasākumu izmaksas",IF('10a+c+n'!$Q42="C",'10a+c+n'!L42,0))</f>
        <v>0</v>
      </c>
      <c r="M42" s="121">
        <f>IF($C$4="citu pasākumu izmaksas",IF('10a+c+n'!$Q42="C",'10a+c+n'!M42,0))</f>
        <v>0</v>
      </c>
      <c r="N42" s="121">
        <f>IF($C$4="citu pasākumu izmaksas",IF('10a+c+n'!$Q42="C",'10a+c+n'!N42,0))</f>
        <v>0</v>
      </c>
      <c r="O42" s="121">
        <f>IF($C$4="citu pasākumu izmaksas",IF('10a+c+n'!$Q42="C",'10a+c+n'!O42,0))</f>
        <v>0</v>
      </c>
      <c r="P42" s="122">
        <f>IF($C$4="citu pasākumu izmaksas",IF('10a+c+n'!$Q42="C",'10a+c+n'!P42,0))</f>
        <v>0</v>
      </c>
    </row>
    <row r="43" spans="1:16" x14ac:dyDescent="0.2">
      <c r="A43" s="53">
        <f>IF(P43=0,0,IF(COUNTBLANK(P43)=1,0,COUNTA($P$14:P43)))</f>
        <v>0</v>
      </c>
      <c r="B43" s="24">
        <f>IF($C$4="citu pasākumu izmaksas",IF('10a+c+n'!$Q43="C",'10a+c+n'!B43,0))</f>
        <v>0</v>
      </c>
      <c r="C43" s="24">
        <f>IF($C$4="citu pasākumu izmaksas",IF('10a+c+n'!$Q43="C",'10a+c+n'!C43,0))</f>
        <v>0</v>
      </c>
      <c r="D43" s="24">
        <f>IF($C$4="citu pasākumu izmaksas",IF('10a+c+n'!$Q43="C",'10a+c+n'!D43,0))</f>
        <v>0</v>
      </c>
      <c r="E43" s="47"/>
      <c r="F43" s="68"/>
      <c r="G43" s="121"/>
      <c r="H43" s="121">
        <f>IF($C$4="citu pasākumu izmaksas",IF('10a+c+n'!$Q43="C",'10a+c+n'!H43,0))</f>
        <v>0</v>
      </c>
      <c r="I43" s="121"/>
      <c r="J43" s="121"/>
      <c r="K43" s="122">
        <f>IF($C$4="citu pasākumu izmaksas",IF('10a+c+n'!$Q43="C",'10a+c+n'!K43,0))</f>
        <v>0</v>
      </c>
      <c r="L43" s="84">
        <f>IF($C$4="citu pasākumu izmaksas",IF('10a+c+n'!$Q43="C",'10a+c+n'!L43,0))</f>
        <v>0</v>
      </c>
      <c r="M43" s="121">
        <f>IF($C$4="citu pasākumu izmaksas",IF('10a+c+n'!$Q43="C",'10a+c+n'!M43,0))</f>
        <v>0</v>
      </c>
      <c r="N43" s="121">
        <f>IF($C$4="citu pasākumu izmaksas",IF('10a+c+n'!$Q43="C",'10a+c+n'!N43,0))</f>
        <v>0</v>
      </c>
      <c r="O43" s="121">
        <f>IF($C$4="citu pasākumu izmaksas",IF('10a+c+n'!$Q43="C",'10a+c+n'!O43,0))</f>
        <v>0</v>
      </c>
      <c r="P43" s="122">
        <f>IF($C$4="citu pasākumu izmaksas",IF('10a+c+n'!$Q43="C",'10a+c+n'!P43,0))</f>
        <v>0</v>
      </c>
    </row>
    <row r="44" spans="1:16" x14ac:dyDescent="0.2">
      <c r="A44" s="53">
        <f>IF(P44=0,0,IF(COUNTBLANK(P44)=1,0,COUNTA($P$14:P44)))</f>
        <v>0</v>
      </c>
      <c r="B44" s="24">
        <f>IF($C$4="citu pasākumu izmaksas",IF('10a+c+n'!$Q44="C",'10a+c+n'!B44,0))</f>
        <v>0</v>
      </c>
      <c r="C44" s="24">
        <f>IF($C$4="citu pasākumu izmaksas",IF('10a+c+n'!$Q44="C",'10a+c+n'!C44,0))</f>
        <v>0</v>
      </c>
      <c r="D44" s="24">
        <f>IF($C$4="citu pasākumu izmaksas",IF('10a+c+n'!$Q44="C",'10a+c+n'!D44,0))</f>
        <v>0</v>
      </c>
      <c r="E44" s="47"/>
      <c r="F44" s="68"/>
      <c r="G44" s="121"/>
      <c r="H44" s="121">
        <f>IF($C$4="citu pasākumu izmaksas",IF('10a+c+n'!$Q44="C",'10a+c+n'!H44,0))</f>
        <v>0</v>
      </c>
      <c r="I44" s="121"/>
      <c r="J44" s="121"/>
      <c r="K44" s="122">
        <f>IF($C$4="citu pasākumu izmaksas",IF('10a+c+n'!$Q44="C",'10a+c+n'!K44,0))</f>
        <v>0</v>
      </c>
      <c r="L44" s="84">
        <f>IF($C$4="citu pasākumu izmaksas",IF('10a+c+n'!$Q44="C",'10a+c+n'!L44,0))</f>
        <v>0</v>
      </c>
      <c r="M44" s="121">
        <f>IF($C$4="citu pasākumu izmaksas",IF('10a+c+n'!$Q44="C",'10a+c+n'!M44,0))</f>
        <v>0</v>
      </c>
      <c r="N44" s="121">
        <f>IF($C$4="citu pasākumu izmaksas",IF('10a+c+n'!$Q44="C",'10a+c+n'!N44,0))</f>
        <v>0</v>
      </c>
      <c r="O44" s="121">
        <f>IF($C$4="citu pasākumu izmaksas",IF('10a+c+n'!$Q44="C",'10a+c+n'!O44,0))</f>
        <v>0</v>
      </c>
      <c r="P44" s="122">
        <f>IF($C$4="citu pasākumu izmaksas",IF('10a+c+n'!$Q44="C",'10a+c+n'!P44,0))</f>
        <v>0</v>
      </c>
    </row>
    <row r="45" spans="1:16" x14ac:dyDescent="0.2">
      <c r="A45" s="53">
        <f>IF(P45=0,0,IF(COUNTBLANK(P45)=1,0,COUNTA($P$14:P45)))</f>
        <v>0</v>
      </c>
      <c r="B45" s="24">
        <f>IF($C$4="citu pasākumu izmaksas",IF('10a+c+n'!$Q45="C",'10a+c+n'!B45,0))</f>
        <v>0</v>
      </c>
      <c r="C45" s="24">
        <f>IF($C$4="citu pasākumu izmaksas",IF('10a+c+n'!$Q45="C",'10a+c+n'!C45,0))</f>
        <v>0</v>
      </c>
      <c r="D45" s="24">
        <f>IF($C$4="citu pasākumu izmaksas",IF('10a+c+n'!$Q45="C",'10a+c+n'!D45,0))</f>
        <v>0</v>
      </c>
      <c r="E45" s="47"/>
      <c r="F45" s="68"/>
      <c r="G45" s="121"/>
      <c r="H45" s="121">
        <f>IF($C$4="citu pasākumu izmaksas",IF('10a+c+n'!$Q45="C",'10a+c+n'!H45,0))</f>
        <v>0</v>
      </c>
      <c r="I45" s="121"/>
      <c r="J45" s="121"/>
      <c r="K45" s="122">
        <f>IF($C$4="citu pasākumu izmaksas",IF('10a+c+n'!$Q45="C",'10a+c+n'!K45,0))</f>
        <v>0</v>
      </c>
      <c r="L45" s="84">
        <f>IF($C$4="citu pasākumu izmaksas",IF('10a+c+n'!$Q45="C",'10a+c+n'!L45,0))</f>
        <v>0</v>
      </c>
      <c r="M45" s="121">
        <f>IF($C$4="citu pasākumu izmaksas",IF('10a+c+n'!$Q45="C",'10a+c+n'!M45,0))</f>
        <v>0</v>
      </c>
      <c r="N45" s="121">
        <f>IF($C$4="citu pasākumu izmaksas",IF('10a+c+n'!$Q45="C",'10a+c+n'!N45,0))</f>
        <v>0</v>
      </c>
      <c r="O45" s="121">
        <f>IF($C$4="citu pasākumu izmaksas",IF('10a+c+n'!$Q45="C",'10a+c+n'!O45,0))</f>
        <v>0</v>
      </c>
      <c r="P45" s="122">
        <f>IF($C$4="citu pasākumu izmaksas",IF('10a+c+n'!$Q45="C",'10a+c+n'!P45,0))</f>
        <v>0</v>
      </c>
    </row>
    <row r="46" spans="1:16" x14ac:dyDescent="0.2">
      <c r="A46" s="53">
        <f>IF(P46=0,0,IF(COUNTBLANK(P46)=1,0,COUNTA($P$14:P46)))</f>
        <v>0</v>
      </c>
      <c r="B46" s="24">
        <f>IF($C$4="citu pasākumu izmaksas",IF('10a+c+n'!$Q46="C",'10a+c+n'!B46,0))</f>
        <v>0</v>
      </c>
      <c r="C46" s="24">
        <f>IF($C$4="citu pasākumu izmaksas",IF('10a+c+n'!$Q46="C",'10a+c+n'!C46,0))</f>
        <v>0</v>
      </c>
      <c r="D46" s="24">
        <f>IF($C$4="citu pasākumu izmaksas",IF('10a+c+n'!$Q46="C",'10a+c+n'!D46,0))</f>
        <v>0</v>
      </c>
      <c r="E46" s="47"/>
      <c r="F46" s="68"/>
      <c r="G46" s="121"/>
      <c r="H46" s="121">
        <f>IF($C$4="citu pasākumu izmaksas",IF('10a+c+n'!$Q46="C",'10a+c+n'!H46,0))</f>
        <v>0</v>
      </c>
      <c r="I46" s="121"/>
      <c r="J46" s="121"/>
      <c r="K46" s="122">
        <f>IF($C$4="citu pasākumu izmaksas",IF('10a+c+n'!$Q46="C",'10a+c+n'!K46,0))</f>
        <v>0</v>
      </c>
      <c r="L46" s="84">
        <f>IF($C$4="citu pasākumu izmaksas",IF('10a+c+n'!$Q46="C",'10a+c+n'!L46,0))</f>
        <v>0</v>
      </c>
      <c r="M46" s="121">
        <f>IF($C$4="citu pasākumu izmaksas",IF('10a+c+n'!$Q46="C",'10a+c+n'!M46,0))</f>
        <v>0</v>
      </c>
      <c r="N46" s="121">
        <f>IF($C$4="citu pasākumu izmaksas",IF('10a+c+n'!$Q46="C",'10a+c+n'!N46,0))</f>
        <v>0</v>
      </c>
      <c r="O46" s="121">
        <f>IF($C$4="citu pasākumu izmaksas",IF('10a+c+n'!$Q46="C",'10a+c+n'!O46,0))</f>
        <v>0</v>
      </c>
      <c r="P46" s="122">
        <f>IF($C$4="citu pasākumu izmaksas",IF('10a+c+n'!$Q46="C",'10a+c+n'!P46,0))</f>
        <v>0</v>
      </c>
    </row>
    <row r="47" spans="1:16" x14ac:dyDescent="0.2">
      <c r="A47" s="53">
        <f>IF(P47=0,0,IF(COUNTBLANK(P47)=1,0,COUNTA($P$14:P47)))</f>
        <v>0</v>
      </c>
      <c r="B47" s="24">
        <f>IF($C$4="citu pasākumu izmaksas",IF('10a+c+n'!$Q47="C",'10a+c+n'!B47,0))</f>
        <v>0</v>
      </c>
      <c r="C47" s="24">
        <f>IF($C$4="citu pasākumu izmaksas",IF('10a+c+n'!$Q47="C",'10a+c+n'!C47,0))</f>
        <v>0</v>
      </c>
      <c r="D47" s="24">
        <f>IF($C$4="citu pasākumu izmaksas",IF('10a+c+n'!$Q47="C",'10a+c+n'!D47,0))</f>
        <v>0</v>
      </c>
      <c r="E47" s="47"/>
      <c r="F47" s="68"/>
      <c r="G47" s="121"/>
      <c r="H47" s="121">
        <f>IF($C$4="citu pasākumu izmaksas",IF('10a+c+n'!$Q47="C",'10a+c+n'!H47,0))</f>
        <v>0</v>
      </c>
      <c r="I47" s="121"/>
      <c r="J47" s="121"/>
      <c r="K47" s="122">
        <f>IF($C$4="citu pasākumu izmaksas",IF('10a+c+n'!$Q47="C",'10a+c+n'!K47,0))</f>
        <v>0</v>
      </c>
      <c r="L47" s="84">
        <f>IF($C$4="citu pasākumu izmaksas",IF('10a+c+n'!$Q47="C",'10a+c+n'!L47,0))</f>
        <v>0</v>
      </c>
      <c r="M47" s="121">
        <f>IF($C$4="citu pasākumu izmaksas",IF('10a+c+n'!$Q47="C",'10a+c+n'!M47,0))</f>
        <v>0</v>
      </c>
      <c r="N47" s="121">
        <f>IF($C$4="citu pasākumu izmaksas",IF('10a+c+n'!$Q47="C",'10a+c+n'!N47,0))</f>
        <v>0</v>
      </c>
      <c r="O47" s="121">
        <f>IF($C$4="citu pasākumu izmaksas",IF('10a+c+n'!$Q47="C",'10a+c+n'!O47,0))</f>
        <v>0</v>
      </c>
      <c r="P47" s="122">
        <f>IF($C$4="citu pasākumu izmaksas",IF('10a+c+n'!$Q47="C",'10a+c+n'!P47,0))</f>
        <v>0</v>
      </c>
    </row>
    <row r="48" spans="1:16" x14ac:dyDescent="0.2">
      <c r="A48" s="53">
        <f>IF(P48=0,0,IF(COUNTBLANK(P48)=1,0,COUNTA($P$14:P48)))</f>
        <v>0</v>
      </c>
      <c r="B48" s="24">
        <f>IF($C$4="citu pasākumu izmaksas",IF('10a+c+n'!$Q48="C",'10a+c+n'!B48,0))</f>
        <v>0</v>
      </c>
      <c r="C48" s="24">
        <f>IF($C$4="citu pasākumu izmaksas",IF('10a+c+n'!$Q48="C",'10a+c+n'!C48,0))</f>
        <v>0</v>
      </c>
      <c r="D48" s="24">
        <f>IF($C$4="citu pasākumu izmaksas",IF('10a+c+n'!$Q48="C",'10a+c+n'!D48,0))</f>
        <v>0</v>
      </c>
      <c r="E48" s="47"/>
      <c r="F48" s="68"/>
      <c r="G48" s="121"/>
      <c r="H48" s="121">
        <f>IF($C$4="citu pasākumu izmaksas",IF('10a+c+n'!$Q48="C",'10a+c+n'!H48,0))</f>
        <v>0</v>
      </c>
      <c r="I48" s="121"/>
      <c r="J48" s="121"/>
      <c r="K48" s="122">
        <f>IF($C$4="citu pasākumu izmaksas",IF('10a+c+n'!$Q48="C",'10a+c+n'!K48,0))</f>
        <v>0</v>
      </c>
      <c r="L48" s="84">
        <f>IF($C$4="citu pasākumu izmaksas",IF('10a+c+n'!$Q48="C",'10a+c+n'!L48,0))</f>
        <v>0</v>
      </c>
      <c r="M48" s="121">
        <f>IF($C$4="citu pasākumu izmaksas",IF('10a+c+n'!$Q48="C",'10a+c+n'!M48,0))</f>
        <v>0</v>
      </c>
      <c r="N48" s="121">
        <f>IF($C$4="citu pasākumu izmaksas",IF('10a+c+n'!$Q48="C",'10a+c+n'!N48,0))</f>
        <v>0</v>
      </c>
      <c r="O48" s="121">
        <f>IF($C$4="citu pasākumu izmaksas",IF('10a+c+n'!$Q48="C",'10a+c+n'!O48,0))</f>
        <v>0</v>
      </c>
      <c r="P48" s="122">
        <f>IF($C$4="citu pasākumu izmaksas",IF('10a+c+n'!$Q48="C",'10a+c+n'!P48,0))</f>
        <v>0</v>
      </c>
    </row>
    <row r="49" spans="1:16" x14ac:dyDescent="0.2">
      <c r="A49" s="53">
        <f>IF(P49=0,0,IF(COUNTBLANK(P49)=1,0,COUNTA($P$14:P49)))</f>
        <v>0</v>
      </c>
      <c r="B49" s="24">
        <f>IF($C$4="citu pasākumu izmaksas",IF('10a+c+n'!$Q49="C",'10a+c+n'!B49,0))</f>
        <v>0</v>
      </c>
      <c r="C49" s="24">
        <f>IF($C$4="citu pasākumu izmaksas",IF('10a+c+n'!$Q49="C",'10a+c+n'!C49,0))</f>
        <v>0</v>
      </c>
      <c r="D49" s="24">
        <f>IF($C$4="citu pasākumu izmaksas",IF('10a+c+n'!$Q49="C",'10a+c+n'!D49,0))</f>
        <v>0</v>
      </c>
      <c r="E49" s="47"/>
      <c r="F49" s="68"/>
      <c r="G49" s="121"/>
      <c r="H49" s="121">
        <f>IF($C$4="citu pasākumu izmaksas",IF('10a+c+n'!$Q49="C",'10a+c+n'!H49,0))</f>
        <v>0</v>
      </c>
      <c r="I49" s="121"/>
      <c r="J49" s="121"/>
      <c r="K49" s="122">
        <f>IF($C$4="citu pasākumu izmaksas",IF('10a+c+n'!$Q49="C",'10a+c+n'!K49,0))</f>
        <v>0</v>
      </c>
      <c r="L49" s="84">
        <f>IF($C$4="citu pasākumu izmaksas",IF('10a+c+n'!$Q49="C",'10a+c+n'!L49,0))</f>
        <v>0</v>
      </c>
      <c r="M49" s="121">
        <f>IF($C$4="citu pasākumu izmaksas",IF('10a+c+n'!$Q49="C",'10a+c+n'!M49,0))</f>
        <v>0</v>
      </c>
      <c r="N49" s="121">
        <f>IF($C$4="citu pasākumu izmaksas",IF('10a+c+n'!$Q49="C",'10a+c+n'!N49,0))</f>
        <v>0</v>
      </c>
      <c r="O49" s="121">
        <f>IF($C$4="citu pasākumu izmaksas",IF('10a+c+n'!$Q49="C",'10a+c+n'!O49,0))</f>
        <v>0</v>
      </c>
      <c r="P49" s="122">
        <f>IF($C$4="citu pasākumu izmaksas",IF('10a+c+n'!$Q49="C",'10a+c+n'!P49,0))</f>
        <v>0</v>
      </c>
    </row>
    <row r="50" spans="1:16" x14ac:dyDescent="0.2">
      <c r="A50" s="53">
        <f>IF(P50=0,0,IF(COUNTBLANK(P50)=1,0,COUNTA($P$14:P50)))</f>
        <v>0</v>
      </c>
      <c r="B50" s="24">
        <f>IF($C$4="citu pasākumu izmaksas",IF('10a+c+n'!$Q50="C",'10a+c+n'!B50,0))</f>
        <v>0</v>
      </c>
      <c r="C50" s="24">
        <f>IF($C$4="citu pasākumu izmaksas",IF('10a+c+n'!$Q50="C",'10a+c+n'!C50,0))</f>
        <v>0</v>
      </c>
      <c r="D50" s="24">
        <f>IF($C$4="citu pasākumu izmaksas",IF('10a+c+n'!$Q50="C",'10a+c+n'!D50,0))</f>
        <v>0</v>
      </c>
      <c r="E50" s="47"/>
      <c r="F50" s="68"/>
      <c r="G50" s="121"/>
      <c r="H50" s="121">
        <f>IF($C$4="citu pasākumu izmaksas",IF('10a+c+n'!$Q50="C",'10a+c+n'!H50,0))</f>
        <v>0</v>
      </c>
      <c r="I50" s="121"/>
      <c r="J50" s="121"/>
      <c r="K50" s="122">
        <f>IF($C$4="citu pasākumu izmaksas",IF('10a+c+n'!$Q50="C",'10a+c+n'!K50,0))</f>
        <v>0</v>
      </c>
      <c r="L50" s="84">
        <f>IF($C$4="citu pasākumu izmaksas",IF('10a+c+n'!$Q50="C",'10a+c+n'!L50,0))</f>
        <v>0</v>
      </c>
      <c r="M50" s="121">
        <f>IF($C$4="citu pasākumu izmaksas",IF('10a+c+n'!$Q50="C",'10a+c+n'!M50,0))</f>
        <v>0</v>
      </c>
      <c r="N50" s="121">
        <f>IF($C$4="citu pasākumu izmaksas",IF('10a+c+n'!$Q50="C",'10a+c+n'!N50,0))</f>
        <v>0</v>
      </c>
      <c r="O50" s="121">
        <f>IF($C$4="citu pasākumu izmaksas",IF('10a+c+n'!$Q50="C",'10a+c+n'!O50,0))</f>
        <v>0</v>
      </c>
      <c r="P50" s="122">
        <f>IF($C$4="citu pasākumu izmaksas",IF('10a+c+n'!$Q50="C",'10a+c+n'!P50,0))</f>
        <v>0</v>
      </c>
    </row>
    <row r="51" spans="1:16" x14ac:dyDescent="0.2">
      <c r="A51" s="53">
        <f>IF(P51=0,0,IF(COUNTBLANK(P51)=1,0,COUNTA($P$14:P51)))</f>
        <v>0</v>
      </c>
      <c r="B51" s="24">
        <f>IF($C$4="citu pasākumu izmaksas",IF('10a+c+n'!$Q51="C",'10a+c+n'!B51,0))</f>
        <v>0</v>
      </c>
      <c r="C51" s="24">
        <f>IF($C$4="citu pasākumu izmaksas",IF('10a+c+n'!$Q51="C",'10a+c+n'!C51,0))</f>
        <v>0</v>
      </c>
      <c r="D51" s="24">
        <f>IF($C$4="citu pasākumu izmaksas",IF('10a+c+n'!$Q51="C",'10a+c+n'!D51,0))</f>
        <v>0</v>
      </c>
      <c r="E51" s="47"/>
      <c r="F51" s="68"/>
      <c r="G51" s="121"/>
      <c r="H51" s="121">
        <f>IF($C$4="citu pasākumu izmaksas",IF('10a+c+n'!$Q51="C",'10a+c+n'!H51,0))</f>
        <v>0</v>
      </c>
      <c r="I51" s="121"/>
      <c r="J51" s="121"/>
      <c r="K51" s="122">
        <f>IF($C$4="citu pasākumu izmaksas",IF('10a+c+n'!$Q51="C",'10a+c+n'!K51,0))</f>
        <v>0</v>
      </c>
      <c r="L51" s="84">
        <f>IF($C$4="citu pasākumu izmaksas",IF('10a+c+n'!$Q51="C",'10a+c+n'!L51,0))</f>
        <v>0</v>
      </c>
      <c r="M51" s="121">
        <f>IF($C$4="citu pasākumu izmaksas",IF('10a+c+n'!$Q51="C",'10a+c+n'!M51,0))</f>
        <v>0</v>
      </c>
      <c r="N51" s="121">
        <f>IF($C$4="citu pasākumu izmaksas",IF('10a+c+n'!$Q51="C",'10a+c+n'!N51,0))</f>
        <v>0</v>
      </c>
      <c r="O51" s="121">
        <f>IF($C$4="citu pasākumu izmaksas",IF('10a+c+n'!$Q51="C",'10a+c+n'!O51,0))</f>
        <v>0</v>
      </c>
      <c r="P51" s="122">
        <f>IF($C$4="citu pasākumu izmaksas",IF('10a+c+n'!$Q51="C",'10a+c+n'!P51,0))</f>
        <v>0</v>
      </c>
    </row>
    <row r="52" spans="1:16" x14ac:dyDescent="0.2">
      <c r="A52" s="53">
        <f>IF(P52=0,0,IF(COUNTBLANK(P52)=1,0,COUNTA($P$14:P52)))</f>
        <v>0</v>
      </c>
      <c r="B52" s="24">
        <f>IF($C$4="citu pasākumu izmaksas",IF('10a+c+n'!$Q52="C",'10a+c+n'!B52,0))</f>
        <v>0</v>
      </c>
      <c r="C52" s="24">
        <f>IF($C$4="citu pasākumu izmaksas",IF('10a+c+n'!$Q52="C",'10a+c+n'!C52,0))</f>
        <v>0</v>
      </c>
      <c r="D52" s="24">
        <f>IF($C$4="citu pasākumu izmaksas",IF('10a+c+n'!$Q52="C",'10a+c+n'!D52,0))</f>
        <v>0</v>
      </c>
      <c r="E52" s="47"/>
      <c r="F52" s="68"/>
      <c r="G52" s="121"/>
      <c r="H52" s="121">
        <f>IF($C$4="citu pasākumu izmaksas",IF('10a+c+n'!$Q52="C",'10a+c+n'!H52,0))</f>
        <v>0</v>
      </c>
      <c r="I52" s="121"/>
      <c r="J52" s="121"/>
      <c r="K52" s="122">
        <f>IF($C$4="citu pasākumu izmaksas",IF('10a+c+n'!$Q52="C",'10a+c+n'!K52,0))</f>
        <v>0</v>
      </c>
      <c r="L52" s="84">
        <f>IF($C$4="citu pasākumu izmaksas",IF('10a+c+n'!$Q52="C",'10a+c+n'!L52,0))</f>
        <v>0</v>
      </c>
      <c r="M52" s="121">
        <f>IF($C$4="citu pasākumu izmaksas",IF('10a+c+n'!$Q52="C",'10a+c+n'!M52,0))</f>
        <v>0</v>
      </c>
      <c r="N52" s="121">
        <f>IF($C$4="citu pasākumu izmaksas",IF('10a+c+n'!$Q52="C",'10a+c+n'!N52,0))</f>
        <v>0</v>
      </c>
      <c r="O52" s="121">
        <f>IF($C$4="citu pasākumu izmaksas",IF('10a+c+n'!$Q52="C",'10a+c+n'!O52,0))</f>
        <v>0</v>
      </c>
      <c r="P52" s="122">
        <f>IF($C$4="citu pasākumu izmaksas",IF('10a+c+n'!$Q52="C",'10a+c+n'!P52,0))</f>
        <v>0</v>
      </c>
    </row>
    <row r="53" spans="1:16" x14ac:dyDescent="0.2">
      <c r="A53" s="53">
        <f>IF(P53=0,0,IF(COUNTBLANK(P53)=1,0,COUNTA($P$14:P53)))</f>
        <v>0</v>
      </c>
      <c r="B53" s="24">
        <f>IF($C$4="citu pasākumu izmaksas",IF('10a+c+n'!$Q53="C",'10a+c+n'!B53,0))</f>
        <v>0</v>
      </c>
      <c r="C53" s="24">
        <f>IF($C$4="citu pasākumu izmaksas",IF('10a+c+n'!$Q53="C",'10a+c+n'!C53,0))</f>
        <v>0</v>
      </c>
      <c r="D53" s="24">
        <f>IF($C$4="citu pasākumu izmaksas",IF('10a+c+n'!$Q53="C",'10a+c+n'!D53,0))</f>
        <v>0</v>
      </c>
      <c r="E53" s="47"/>
      <c r="F53" s="68"/>
      <c r="G53" s="121"/>
      <c r="H53" s="121">
        <f>IF($C$4="citu pasākumu izmaksas",IF('10a+c+n'!$Q53="C",'10a+c+n'!H53,0))</f>
        <v>0</v>
      </c>
      <c r="I53" s="121"/>
      <c r="J53" s="121"/>
      <c r="K53" s="122">
        <f>IF($C$4="citu pasākumu izmaksas",IF('10a+c+n'!$Q53="C",'10a+c+n'!K53,0))</f>
        <v>0</v>
      </c>
      <c r="L53" s="84">
        <f>IF($C$4="citu pasākumu izmaksas",IF('10a+c+n'!$Q53="C",'10a+c+n'!L53,0))</f>
        <v>0</v>
      </c>
      <c r="M53" s="121">
        <f>IF($C$4="citu pasākumu izmaksas",IF('10a+c+n'!$Q53="C",'10a+c+n'!M53,0))</f>
        <v>0</v>
      </c>
      <c r="N53" s="121">
        <f>IF($C$4="citu pasākumu izmaksas",IF('10a+c+n'!$Q53="C",'10a+c+n'!N53,0))</f>
        <v>0</v>
      </c>
      <c r="O53" s="121">
        <f>IF($C$4="citu pasākumu izmaksas",IF('10a+c+n'!$Q53="C",'10a+c+n'!O53,0))</f>
        <v>0</v>
      </c>
      <c r="P53" s="122">
        <f>IF($C$4="citu pasākumu izmaksas",IF('10a+c+n'!$Q53="C",'10a+c+n'!P53,0))</f>
        <v>0</v>
      </c>
    </row>
    <row r="54" spans="1:16" x14ac:dyDescent="0.2">
      <c r="A54" s="53">
        <f>IF(P54=0,0,IF(COUNTBLANK(P54)=1,0,COUNTA($P$14:P54)))</f>
        <v>0</v>
      </c>
      <c r="B54" s="24">
        <f>IF($C$4="citu pasākumu izmaksas",IF('10a+c+n'!$Q54="C",'10a+c+n'!B54,0))</f>
        <v>0</v>
      </c>
      <c r="C54" s="24">
        <f>IF($C$4="citu pasākumu izmaksas",IF('10a+c+n'!$Q54="C",'10a+c+n'!C54,0))</f>
        <v>0</v>
      </c>
      <c r="D54" s="24">
        <f>IF($C$4="citu pasākumu izmaksas",IF('10a+c+n'!$Q54="C",'10a+c+n'!D54,0))</f>
        <v>0</v>
      </c>
      <c r="E54" s="47"/>
      <c r="F54" s="68"/>
      <c r="G54" s="121"/>
      <c r="H54" s="121">
        <f>IF($C$4="citu pasākumu izmaksas",IF('10a+c+n'!$Q54="C",'10a+c+n'!H54,0))</f>
        <v>0</v>
      </c>
      <c r="I54" s="121"/>
      <c r="J54" s="121"/>
      <c r="K54" s="122">
        <f>IF($C$4="citu pasākumu izmaksas",IF('10a+c+n'!$Q54="C",'10a+c+n'!K54,0))</f>
        <v>0</v>
      </c>
      <c r="L54" s="84">
        <f>IF($C$4="citu pasākumu izmaksas",IF('10a+c+n'!$Q54="C",'10a+c+n'!L54,0))</f>
        <v>0</v>
      </c>
      <c r="M54" s="121">
        <f>IF($C$4="citu pasākumu izmaksas",IF('10a+c+n'!$Q54="C",'10a+c+n'!M54,0))</f>
        <v>0</v>
      </c>
      <c r="N54" s="121">
        <f>IF($C$4="citu pasākumu izmaksas",IF('10a+c+n'!$Q54="C",'10a+c+n'!N54,0))</f>
        <v>0</v>
      </c>
      <c r="O54" s="121">
        <f>IF($C$4="citu pasākumu izmaksas",IF('10a+c+n'!$Q54="C",'10a+c+n'!O54,0))</f>
        <v>0</v>
      </c>
      <c r="P54" s="122">
        <f>IF($C$4="citu pasākumu izmaksas",IF('10a+c+n'!$Q54="C",'10a+c+n'!P54,0))</f>
        <v>0</v>
      </c>
    </row>
    <row r="55" spans="1:16" x14ac:dyDescent="0.2">
      <c r="A55" s="53">
        <f>IF(P55=0,0,IF(COUNTBLANK(P55)=1,0,COUNTA($P$14:P55)))</f>
        <v>0</v>
      </c>
      <c r="B55" s="24">
        <f>IF($C$4="citu pasākumu izmaksas",IF('10a+c+n'!$Q55="C",'10a+c+n'!B55,0))</f>
        <v>0</v>
      </c>
      <c r="C55" s="24">
        <f>IF($C$4="citu pasākumu izmaksas",IF('10a+c+n'!$Q55="C",'10a+c+n'!C55,0))</f>
        <v>0</v>
      </c>
      <c r="D55" s="24">
        <f>IF($C$4="citu pasākumu izmaksas",IF('10a+c+n'!$Q55="C",'10a+c+n'!D55,0))</f>
        <v>0</v>
      </c>
      <c r="E55" s="47"/>
      <c r="F55" s="68"/>
      <c r="G55" s="121"/>
      <c r="H55" s="121">
        <f>IF($C$4="citu pasākumu izmaksas",IF('10a+c+n'!$Q55="C",'10a+c+n'!H55,0))</f>
        <v>0</v>
      </c>
      <c r="I55" s="121"/>
      <c r="J55" s="121"/>
      <c r="K55" s="122">
        <f>IF($C$4="citu pasākumu izmaksas",IF('10a+c+n'!$Q55="C",'10a+c+n'!K55,0))</f>
        <v>0</v>
      </c>
      <c r="L55" s="84">
        <f>IF($C$4="citu pasākumu izmaksas",IF('10a+c+n'!$Q55="C",'10a+c+n'!L55,0))</f>
        <v>0</v>
      </c>
      <c r="M55" s="121">
        <f>IF($C$4="citu pasākumu izmaksas",IF('10a+c+n'!$Q55="C",'10a+c+n'!M55,0))</f>
        <v>0</v>
      </c>
      <c r="N55" s="121">
        <f>IF($C$4="citu pasākumu izmaksas",IF('10a+c+n'!$Q55="C",'10a+c+n'!N55,0))</f>
        <v>0</v>
      </c>
      <c r="O55" s="121">
        <f>IF($C$4="citu pasākumu izmaksas",IF('10a+c+n'!$Q55="C",'10a+c+n'!O55,0))</f>
        <v>0</v>
      </c>
      <c r="P55" s="122">
        <f>IF($C$4="citu pasākumu izmaksas",IF('10a+c+n'!$Q55="C",'10a+c+n'!P55,0))</f>
        <v>0</v>
      </c>
    </row>
    <row r="56" spans="1:16" x14ac:dyDescent="0.2">
      <c r="A56" s="53">
        <f>IF(P56=0,0,IF(COUNTBLANK(P56)=1,0,COUNTA($P$14:P56)))</f>
        <v>0</v>
      </c>
      <c r="B56" s="24">
        <f>IF($C$4="citu pasākumu izmaksas",IF('10a+c+n'!$Q56="C",'10a+c+n'!B56,0))</f>
        <v>0</v>
      </c>
      <c r="C56" s="24">
        <f>IF($C$4="citu pasākumu izmaksas",IF('10a+c+n'!$Q56="C",'10a+c+n'!C56,0))</f>
        <v>0</v>
      </c>
      <c r="D56" s="24">
        <f>IF($C$4="citu pasākumu izmaksas",IF('10a+c+n'!$Q56="C",'10a+c+n'!D56,0))</f>
        <v>0</v>
      </c>
      <c r="E56" s="47"/>
      <c r="F56" s="68"/>
      <c r="G56" s="121"/>
      <c r="H56" s="121">
        <f>IF($C$4="citu pasākumu izmaksas",IF('10a+c+n'!$Q56="C",'10a+c+n'!H56,0))</f>
        <v>0</v>
      </c>
      <c r="I56" s="121"/>
      <c r="J56" s="121"/>
      <c r="K56" s="122">
        <f>IF($C$4="citu pasākumu izmaksas",IF('10a+c+n'!$Q56="C",'10a+c+n'!K56,0))</f>
        <v>0</v>
      </c>
      <c r="L56" s="84">
        <f>IF($C$4="citu pasākumu izmaksas",IF('10a+c+n'!$Q56="C",'10a+c+n'!L56,0))</f>
        <v>0</v>
      </c>
      <c r="M56" s="121">
        <f>IF($C$4="citu pasākumu izmaksas",IF('10a+c+n'!$Q56="C",'10a+c+n'!M56,0))</f>
        <v>0</v>
      </c>
      <c r="N56" s="121">
        <f>IF($C$4="citu pasākumu izmaksas",IF('10a+c+n'!$Q56="C",'10a+c+n'!N56,0))</f>
        <v>0</v>
      </c>
      <c r="O56" s="121">
        <f>IF($C$4="citu pasākumu izmaksas",IF('10a+c+n'!$Q56="C",'10a+c+n'!O56,0))</f>
        <v>0</v>
      </c>
      <c r="P56" s="122">
        <f>IF($C$4="citu pasākumu izmaksas",IF('10a+c+n'!$Q56="C",'10a+c+n'!P56,0))</f>
        <v>0</v>
      </c>
    </row>
    <row r="57" spans="1:16" x14ac:dyDescent="0.2">
      <c r="A57" s="53">
        <f>IF(P57=0,0,IF(COUNTBLANK(P57)=1,0,COUNTA($P$14:P57)))</f>
        <v>0</v>
      </c>
      <c r="B57" s="24">
        <f>IF($C$4="citu pasākumu izmaksas",IF('10a+c+n'!$Q57="C",'10a+c+n'!B57,0))</f>
        <v>0</v>
      </c>
      <c r="C57" s="24">
        <f>IF($C$4="citu pasākumu izmaksas",IF('10a+c+n'!$Q57="C",'10a+c+n'!C57,0))</f>
        <v>0</v>
      </c>
      <c r="D57" s="24">
        <f>IF($C$4="citu pasākumu izmaksas",IF('10a+c+n'!$Q57="C",'10a+c+n'!D57,0))</f>
        <v>0</v>
      </c>
      <c r="E57" s="47"/>
      <c r="F57" s="68"/>
      <c r="G57" s="121"/>
      <c r="H57" s="121">
        <f>IF($C$4="citu pasākumu izmaksas",IF('10a+c+n'!$Q57="C",'10a+c+n'!H57,0))</f>
        <v>0</v>
      </c>
      <c r="I57" s="121"/>
      <c r="J57" s="121"/>
      <c r="K57" s="122">
        <f>IF($C$4="citu pasākumu izmaksas",IF('10a+c+n'!$Q57="C",'10a+c+n'!K57,0))</f>
        <v>0</v>
      </c>
      <c r="L57" s="84">
        <f>IF($C$4="citu pasākumu izmaksas",IF('10a+c+n'!$Q57="C",'10a+c+n'!L57,0))</f>
        <v>0</v>
      </c>
      <c r="M57" s="121">
        <f>IF($C$4="citu pasākumu izmaksas",IF('10a+c+n'!$Q57="C",'10a+c+n'!M57,0))</f>
        <v>0</v>
      </c>
      <c r="N57" s="121">
        <f>IF($C$4="citu pasākumu izmaksas",IF('10a+c+n'!$Q57="C",'10a+c+n'!N57,0))</f>
        <v>0</v>
      </c>
      <c r="O57" s="121">
        <f>IF($C$4="citu pasākumu izmaksas",IF('10a+c+n'!$Q57="C",'10a+c+n'!O57,0))</f>
        <v>0</v>
      </c>
      <c r="P57" s="122">
        <f>IF($C$4="citu pasākumu izmaksas",IF('10a+c+n'!$Q57="C",'10a+c+n'!P57,0))</f>
        <v>0</v>
      </c>
    </row>
    <row r="58" spans="1:16" x14ac:dyDescent="0.2">
      <c r="A58" s="53">
        <f>IF(P58=0,0,IF(COUNTBLANK(P58)=1,0,COUNTA($P$14:P58)))</f>
        <v>0</v>
      </c>
      <c r="B58" s="24">
        <f>IF($C$4="citu pasākumu izmaksas",IF('10a+c+n'!$Q58="C",'10a+c+n'!B58,0))</f>
        <v>0</v>
      </c>
      <c r="C58" s="24">
        <f>IF($C$4="citu pasākumu izmaksas",IF('10a+c+n'!$Q58="C",'10a+c+n'!C58,0))</f>
        <v>0</v>
      </c>
      <c r="D58" s="24">
        <f>IF($C$4="citu pasākumu izmaksas",IF('10a+c+n'!$Q58="C",'10a+c+n'!D58,0))</f>
        <v>0</v>
      </c>
      <c r="E58" s="47"/>
      <c r="F58" s="68"/>
      <c r="G58" s="121"/>
      <c r="H58" s="121">
        <f>IF($C$4="citu pasākumu izmaksas",IF('10a+c+n'!$Q58="C",'10a+c+n'!H58,0))</f>
        <v>0</v>
      </c>
      <c r="I58" s="121"/>
      <c r="J58" s="121"/>
      <c r="K58" s="122">
        <f>IF($C$4="citu pasākumu izmaksas",IF('10a+c+n'!$Q58="C",'10a+c+n'!K58,0))</f>
        <v>0</v>
      </c>
      <c r="L58" s="84">
        <f>IF($C$4="citu pasākumu izmaksas",IF('10a+c+n'!$Q58="C",'10a+c+n'!L58,0))</f>
        <v>0</v>
      </c>
      <c r="M58" s="121">
        <f>IF($C$4="citu pasākumu izmaksas",IF('10a+c+n'!$Q58="C",'10a+c+n'!M58,0))</f>
        <v>0</v>
      </c>
      <c r="N58" s="121">
        <f>IF($C$4="citu pasākumu izmaksas",IF('10a+c+n'!$Q58="C",'10a+c+n'!N58,0))</f>
        <v>0</v>
      </c>
      <c r="O58" s="121">
        <f>IF($C$4="citu pasākumu izmaksas",IF('10a+c+n'!$Q58="C",'10a+c+n'!O58,0))</f>
        <v>0</v>
      </c>
      <c r="P58" s="122">
        <f>IF($C$4="citu pasākumu izmaksas",IF('10a+c+n'!$Q58="C",'10a+c+n'!P58,0))</f>
        <v>0</v>
      </c>
    </row>
    <row r="59" spans="1:16" x14ac:dyDescent="0.2">
      <c r="A59" s="53">
        <f>IF(P59=0,0,IF(COUNTBLANK(P59)=1,0,COUNTA($P$14:P59)))</f>
        <v>0</v>
      </c>
      <c r="B59" s="24">
        <f>IF($C$4="citu pasākumu izmaksas",IF('10a+c+n'!$Q59="C",'10a+c+n'!B59,0))</f>
        <v>0</v>
      </c>
      <c r="C59" s="24">
        <f>IF($C$4="citu pasākumu izmaksas",IF('10a+c+n'!$Q59="C",'10a+c+n'!C59,0))</f>
        <v>0</v>
      </c>
      <c r="D59" s="24">
        <f>IF($C$4="citu pasākumu izmaksas",IF('10a+c+n'!$Q59="C",'10a+c+n'!D59,0))</f>
        <v>0</v>
      </c>
      <c r="E59" s="47"/>
      <c r="F59" s="68"/>
      <c r="G59" s="121"/>
      <c r="H59" s="121">
        <f>IF($C$4="citu pasākumu izmaksas",IF('10a+c+n'!$Q59="C",'10a+c+n'!H59,0))</f>
        <v>0</v>
      </c>
      <c r="I59" s="121"/>
      <c r="J59" s="121"/>
      <c r="K59" s="122">
        <f>IF($C$4="citu pasākumu izmaksas",IF('10a+c+n'!$Q59="C",'10a+c+n'!K59,0))</f>
        <v>0</v>
      </c>
      <c r="L59" s="84">
        <f>IF($C$4="citu pasākumu izmaksas",IF('10a+c+n'!$Q59="C",'10a+c+n'!L59,0))</f>
        <v>0</v>
      </c>
      <c r="M59" s="121">
        <f>IF($C$4="citu pasākumu izmaksas",IF('10a+c+n'!$Q59="C",'10a+c+n'!M59,0))</f>
        <v>0</v>
      </c>
      <c r="N59" s="121">
        <f>IF($C$4="citu pasākumu izmaksas",IF('10a+c+n'!$Q59="C",'10a+c+n'!N59,0))</f>
        <v>0</v>
      </c>
      <c r="O59" s="121">
        <f>IF($C$4="citu pasākumu izmaksas",IF('10a+c+n'!$Q59="C",'10a+c+n'!O59,0))</f>
        <v>0</v>
      </c>
      <c r="P59" s="122">
        <f>IF($C$4="citu pasākumu izmaksas",IF('10a+c+n'!$Q59="C",'10a+c+n'!P59,0))</f>
        <v>0</v>
      </c>
    </row>
    <row r="60" spans="1:16" x14ac:dyDescent="0.2">
      <c r="A60" s="53">
        <f>IF(P60=0,0,IF(COUNTBLANK(P60)=1,0,COUNTA($P$14:P60)))</f>
        <v>0</v>
      </c>
      <c r="B60" s="24">
        <f>IF($C$4="citu pasākumu izmaksas",IF('10a+c+n'!$Q60="C",'10a+c+n'!B60,0))</f>
        <v>0</v>
      </c>
      <c r="C60" s="24">
        <f>IF($C$4="citu pasākumu izmaksas",IF('10a+c+n'!$Q60="C",'10a+c+n'!C60,0))</f>
        <v>0</v>
      </c>
      <c r="D60" s="24">
        <f>IF($C$4="citu pasākumu izmaksas",IF('10a+c+n'!$Q60="C",'10a+c+n'!D60,0))</f>
        <v>0</v>
      </c>
      <c r="E60" s="47"/>
      <c r="F60" s="68"/>
      <c r="G60" s="121"/>
      <c r="H60" s="121">
        <f>IF($C$4="citu pasākumu izmaksas",IF('10a+c+n'!$Q60="C",'10a+c+n'!H60,0))</f>
        <v>0</v>
      </c>
      <c r="I60" s="121"/>
      <c r="J60" s="121"/>
      <c r="K60" s="122">
        <f>IF($C$4="citu pasākumu izmaksas",IF('10a+c+n'!$Q60="C",'10a+c+n'!K60,0))</f>
        <v>0</v>
      </c>
      <c r="L60" s="84">
        <f>IF($C$4="citu pasākumu izmaksas",IF('10a+c+n'!$Q60="C",'10a+c+n'!L60,0))</f>
        <v>0</v>
      </c>
      <c r="M60" s="121">
        <f>IF($C$4="citu pasākumu izmaksas",IF('10a+c+n'!$Q60="C",'10a+c+n'!M60,0))</f>
        <v>0</v>
      </c>
      <c r="N60" s="121">
        <f>IF($C$4="citu pasākumu izmaksas",IF('10a+c+n'!$Q60="C",'10a+c+n'!N60,0))</f>
        <v>0</v>
      </c>
      <c r="O60" s="121">
        <f>IF($C$4="citu pasākumu izmaksas",IF('10a+c+n'!$Q60="C",'10a+c+n'!O60,0))</f>
        <v>0</v>
      </c>
      <c r="P60" s="122">
        <f>IF($C$4="citu pasākumu izmaksas",IF('10a+c+n'!$Q60="C",'10a+c+n'!P60,0))</f>
        <v>0</v>
      </c>
    </row>
    <row r="61" spans="1:16" x14ac:dyDescent="0.2">
      <c r="A61" s="53">
        <f>IF(P61=0,0,IF(COUNTBLANK(P61)=1,0,COUNTA($P$14:P61)))</f>
        <v>0</v>
      </c>
      <c r="B61" s="24">
        <f>IF($C$4="citu pasākumu izmaksas",IF('10a+c+n'!$Q61="C",'10a+c+n'!B61,0))</f>
        <v>0</v>
      </c>
      <c r="C61" s="24">
        <f>IF($C$4="citu pasākumu izmaksas",IF('10a+c+n'!$Q61="C",'10a+c+n'!C61,0))</f>
        <v>0</v>
      </c>
      <c r="D61" s="24">
        <f>IF($C$4="citu pasākumu izmaksas",IF('10a+c+n'!$Q61="C",'10a+c+n'!D61,0))</f>
        <v>0</v>
      </c>
      <c r="E61" s="47"/>
      <c r="F61" s="68"/>
      <c r="G61" s="121"/>
      <c r="H61" s="121">
        <f>IF($C$4="citu pasākumu izmaksas",IF('10a+c+n'!$Q61="C",'10a+c+n'!H61,0))</f>
        <v>0</v>
      </c>
      <c r="I61" s="121"/>
      <c r="J61" s="121"/>
      <c r="K61" s="122">
        <f>IF($C$4="citu pasākumu izmaksas",IF('10a+c+n'!$Q61="C",'10a+c+n'!K61,0))</f>
        <v>0</v>
      </c>
      <c r="L61" s="84">
        <f>IF($C$4="citu pasākumu izmaksas",IF('10a+c+n'!$Q61="C",'10a+c+n'!L61,0))</f>
        <v>0</v>
      </c>
      <c r="M61" s="121">
        <f>IF($C$4="citu pasākumu izmaksas",IF('10a+c+n'!$Q61="C",'10a+c+n'!M61,0))</f>
        <v>0</v>
      </c>
      <c r="N61" s="121">
        <f>IF($C$4="citu pasākumu izmaksas",IF('10a+c+n'!$Q61="C",'10a+c+n'!N61,0))</f>
        <v>0</v>
      </c>
      <c r="O61" s="121">
        <f>IF($C$4="citu pasākumu izmaksas",IF('10a+c+n'!$Q61="C",'10a+c+n'!O61,0))</f>
        <v>0</v>
      </c>
      <c r="P61" s="122">
        <f>IF($C$4="citu pasākumu izmaksas",IF('10a+c+n'!$Q61="C",'10a+c+n'!P61,0))</f>
        <v>0</v>
      </c>
    </row>
    <row r="62" spans="1:16" x14ac:dyDescent="0.2">
      <c r="A62" s="53">
        <f>IF(P62=0,0,IF(COUNTBLANK(P62)=1,0,COUNTA($P$14:P62)))</f>
        <v>0</v>
      </c>
      <c r="B62" s="24">
        <f>IF($C$4="citu pasākumu izmaksas",IF('10a+c+n'!$Q62="C",'10a+c+n'!B62,0))</f>
        <v>0</v>
      </c>
      <c r="C62" s="24">
        <f>IF($C$4="citu pasākumu izmaksas",IF('10a+c+n'!$Q62="C",'10a+c+n'!C62,0))</f>
        <v>0</v>
      </c>
      <c r="D62" s="24">
        <f>IF($C$4="citu pasākumu izmaksas",IF('10a+c+n'!$Q62="C",'10a+c+n'!D62,0))</f>
        <v>0</v>
      </c>
      <c r="E62" s="47"/>
      <c r="F62" s="68"/>
      <c r="G62" s="121"/>
      <c r="H62" s="121">
        <f>IF($C$4="citu pasākumu izmaksas",IF('10a+c+n'!$Q62="C",'10a+c+n'!H62,0))</f>
        <v>0</v>
      </c>
      <c r="I62" s="121"/>
      <c r="J62" s="121"/>
      <c r="K62" s="122">
        <f>IF($C$4="citu pasākumu izmaksas",IF('10a+c+n'!$Q62="C",'10a+c+n'!K62,0))</f>
        <v>0</v>
      </c>
      <c r="L62" s="84">
        <f>IF($C$4="citu pasākumu izmaksas",IF('10a+c+n'!$Q62="C",'10a+c+n'!L62,0))</f>
        <v>0</v>
      </c>
      <c r="M62" s="121">
        <f>IF($C$4="citu pasākumu izmaksas",IF('10a+c+n'!$Q62="C",'10a+c+n'!M62,0))</f>
        <v>0</v>
      </c>
      <c r="N62" s="121">
        <f>IF($C$4="citu pasākumu izmaksas",IF('10a+c+n'!$Q62="C",'10a+c+n'!N62,0))</f>
        <v>0</v>
      </c>
      <c r="O62" s="121">
        <f>IF($C$4="citu pasākumu izmaksas",IF('10a+c+n'!$Q62="C",'10a+c+n'!O62,0))</f>
        <v>0</v>
      </c>
      <c r="P62" s="122">
        <f>IF($C$4="citu pasākumu izmaksas",IF('10a+c+n'!$Q62="C",'10a+c+n'!P62,0))</f>
        <v>0</v>
      </c>
    </row>
    <row r="63" spans="1:16" x14ac:dyDescent="0.2">
      <c r="A63" s="53">
        <f>IF(P63=0,0,IF(COUNTBLANK(P63)=1,0,COUNTA($P$14:P63)))</f>
        <v>0</v>
      </c>
      <c r="B63" s="24">
        <f>IF($C$4="citu pasākumu izmaksas",IF('10a+c+n'!$Q63="C",'10a+c+n'!B63,0))</f>
        <v>0</v>
      </c>
      <c r="C63" s="24">
        <f>IF($C$4="citu pasākumu izmaksas",IF('10a+c+n'!$Q63="C",'10a+c+n'!C63,0))</f>
        <v>0</v>
      </c>
      <c r="D63" s="24">
        <f>IF($C$4="citu pasākumu izmaksas",IF('10a+c+n'!$Q63="C",'10a+c+n'!D63,0))</f>
        <v>0</v>
      </c>
      <c r="E63" s="47"/>
      <c r="F63" s="68"/>
      <c r="G63" s="121"/>
      <c r="H63" s="121">
        <f>IF($C$4="citu pasākumu izmaksas",IF('10a+c+n'!$Q63="C",'10a+c+n'!H63,0))</f>
        <v>0</v>
      </c>
      <c r="I63" s="121"/>
      <c r="J63" s="121"/>
      <c r="K63" s="122">
        <f>IF($C$4="citu pasākumu izmaksas",IF('10a+c+n'!$Q63="C",'10a+c+n'!K63,0))</f>
        <v>0</v>
      </c>
      <c r="L63" s="84">
        <f>IF($C$4="citu pasākumu izmaksas",IF('10a+c+n'!$Q63="C",'10a+c+n'!L63,0))</f>
        <v>0</v>
      </c>
      <c r="M63" s="121">
        <f>IF($C$4="citu pasākumu izmaksas",IF('10a+c+n'!$Q63="C",'10a+c+n'!M63,0))</f>
        <v>0</v>
      </c>
      <c r="N63" s="121">
        <f>IF($C$4="citu pasākumu izmaksas",IF('10a+c+n'!$Q63="C",'10a+c+n'!N63,0))</f>
        <v>0</v>
      </c>
      <c r="O63" s="121">
        <f>IF($C$4="citu pasākumu izmaksas",IF('10a+c+n'!$Q63="C",'10a+c+n'!O63,0))</f>
        <v>0</v>
      </c>
      <c r="P63" s="122">
        <f>IF($C$4="citu pasākumu izmaksas",IF('10a+c+n'!$Q63="C",'10a+c+n'!P63,0))</f>
        <v>0</v>
      </c>
    </row>
    <row r="64" spans="1:16" x14ac:dyDescent="0.2">
      <c r="A64" s="53">
        <f>IF(P64=0,0,IF(COUNTBLANK(P64)=1,0,COUNTA($P$14:P64)))</f>
        <v>0</v>
      </c>
      <c r="B64" s="24">
        <f>IF($C$4="citu pasākumu izmaksas",IF('10a+c+n'!$Q64="C",'10a+c+n'!B64,0))</f>
        <v>0</v>
      </c>
      <c r="C64" s="24">
        <f>IF($C$4="citu pasākumu izmaksas",IF('10a+c+n'!$Q64="C",'10a+c+n'!C64,0))</f>
        <v>0</v>
      </c>
      <c r="D64" s="24">
        <f>IF($C$4="citu pasākumu izmaksas",IF('10a+c+n'!$Q64="C",'10a+c+n'!D64,0))</f>
        <v>0</v>
      </c>
      <c r="E64" s="47"/>
      <c r="F64" s="68"/>
      <c r="G64" s="121"/>
      <c r="H64" s="121">
        <f>IF($C$4="citu pasākumu izmaksas",IF('10a+c+n'!$Q64="C",'10a+c+n'!H64,0))</f>
        <v>0</v>
      </c>
      <c r="I64" s="121"/>
      <c r="J64" s="121"/>
      <c r="K64" s="122">
        <f>IF($C$4="citu pasākumu izmaksas",IF('10a+c+n'!$Q64="C",'10a+c+n'!K64,0))</f>
        <v>0</v>
      </c>
      <c r="L64" s="84">
        <f>IF($C$4="citu pasākumu izmaksas",IF('10a+c+n'!$Q64="C",'10a+c+n'!L64,0))</f>
        <v>0</v>
      </c>
      <c r="M64" s="121">
        <f>IF($C$4="citu pasākumu izmaksas",IF('10a+c+n'!$Q64="C",'10a+c+n'!M64,0))</f>
        <v>0</v>
      </c>
      <c r="N64" s="121">
        <f>IF($C$4="citu pasākumu izmaksas",IF('10a+c+n'!$Q64="C",'10a+c+n'!N64,0))</f>
        <v>0</v>
      </c>
      <c r="O64" s="121">
        <f>IF($C$4="citu pasākumu izmaksas",IF('10a+c+n'!$Q64="C",'10a+c+n'!O64,0))</f>
        <v>0</v>
      </c>
      <c r="P64" s="122">
        <f>IF($C$4="citu pasākumu izmaksas",IF('10a+c+n'!$Q64="C",'10a+c+n'!P64,0))</f>
        <v>0</v>
      </c>
    </row>
    <row r="65" spans="1:16" x14ac:dyDescent="0.2">
      <c r="A65" s="53">
        <f>IF(P65=0,0,IF(COUNTBLANK(P65)=1,0,COUNTA($P$14:P65)))</f>
        <v>0</v>
      </c>
      <c r="B65" s="24">
        <f>IF($C$4="citu pasākumu izmaksas",IF('10a+c+n'!$Q65="C",'10a+c+n'!B65,0))</f>
        <v>0</v>
      </c>
      <c r="C65" s="24">
        <f>IF($C$4="citu pasākumu izmaksas",IF('10a+c+n'!$Q65="C",'10a+c+n'!C65,0))</f>
        <v>0</v>
      </c>
      <c r="D65" s="24">
        <f>IF($C$4="citu pasākumu izmaksas",IF('10a+c+n'!$Q65="C",'10a+c+n'!D65,0))</f>
        <v>0</v>
      </c>
      <c r="E65" s="47"/>
      <c r="F65" s="68"/>
      <c r="G65" s="121"/>
      <c r="H65" s="121">
        <f>IF($C$4="citu pasākumu izmaksas",IF('10a+c+n'!$Q65="C",'10a+c+n'!H65,0))</f>
        <v>0</v>
      </c>
      <c r="I65" s="121"/>
      <c r="J65" s="121"/>
      <c r="K65" s="122">
        <f>IF($C$4="citu pasākumu izmaksas",IF('10a+c+n'!$Q65="C",'10a+c+n'!K65,0))</f>
        <v>0</v>
      </c>
      <c r="L65" s="84">
        <f>IF($C$4="citu pasākumu izmaksas",IF('10a+c+n'!$Q65="C",'10a+c+n'!L65,0))</f>
        <v>0</v>
      </c>
      <c r="M65" s="121">
        <f>IF($C$4="citu pasākumu izmaksas",IF('10a+c+n'!$Q65="C",'10a+c+n'!M65,0))</f>
        <v>0</v>
      </c>
      <c r="N65" s="121">
        <f>IF($C$4="citu pasākumu izmaksas",IF('10a+c+n'!$Q65="C",'10a+c+n'!N65,0))</f>
        <v>0</v>
      </c>
      <c r="O65" s="121">
        <f>IF($C$4="citu pasākumu izmaksas",IF('10a+c+n'!$Q65="C",'10a+c+n'!O65,0))</f>
        <v>0</v>
      </c>
      <c r="P65" s="122">
        <f>IF($C$4="citu pasākumu izmaksas",IF('10a+c+n'!$Q65="C",'10a+c+n'!P65,0))</f>
        <v>0</v>
      </c>
    </row>
    <row r="66" spans="1:16" x14ac:dyDescent="0.2">
      <c r="A66" s="53">
        <f>IF(P66=0,0,IF(COUNTBLANK(P66)=1,0,COUNTA($P$14:P66)))</f>
        <v>0</v>
      </c>
      <c r="B66" s="24">
        <f>IF($C$4="citu pasākumu izmaksas",IF('10a+c+n'!$Q66="C",'10a+c+n'!B66,0))</f>
        <v>0</v>
      </c>
      <c r="C66" s="24">
        <f>IF($C$4="citu pasākumu izmaksas",IF('10a+c+n'!$Q66="C",'10a+c+n'!C66,0))</f>
        <v>0</v>
      </c>
      <c r="D66" s="24">
        <f>IF($C$4="citu pasākumu izmaksas",IF('10a+c+n'!$Q66="C",'10a+c+n'!D66,0))</f>
        <v>0</v>
      </c>
      <c r="E66" s="47"/>
      <c r="F66" s="68"/>
      <c r="G66" s="121"/>
      <c r="H66" s="121">
        <f>IF($C$4="citu pasākumu izmaksas",IF('10a+c+n'!$Q66="C",'10a+c+n'!H66,0))</f>
        <v>0</v>
      </c>
      <c r="I66" s="121"/>
      <c r="J66" s="121"/>
      <c r="K66" s="122">
        <f>IF($C$4="citu pasākumu izmaksas",IF('10a+c+n'!$Q66="C",'10a+c+n'!K66,0))</f>
        <v>0</v>
      </c>
      <c r="L66" s="84">
        <f>IF($C$4="citu pasākumu izmaksas",IF('10a+c+n'!$Q66="C",'10a+c+n'!L66,0))</f>
        <v>0</v>
      </c>
      <c r="M66" s="121">
        <f>IF($C$4="citu pasākumu izmaksas",IF('10a+c+n'!$Q66="C",'10a+c+n'!M66,0))</f>
        <v>0</v>
      </c>
      <c r="N66" s="121">
        <f>IF($C$4="citu pasākumu izmaksas",IF('10a+c+n'!$Q66="C",'10a+c+n'!N66,0))</f>
        <v>0</v>
      </c>
      <c r="O66" s="121">
        <f>IF($C$4="citu pasākumu izmaksas",IF('10a+c+n'!$Q66="C",'10a+c+n'!O66,0))</f>
        <v>0</v>
      </c>
      <c r="P66" s="122">
        <f>IF($C$4="citu pasākumu izmaksas",IF('10a+c+n'!$Q66="C",'10a+c+n'!P66,0))</f>
        <v>0</v>
      </c>
    </row>
    <row r="67" spans="1:16" x14ac:dyDescent="0.2">
      <c r="A67" s="53">
        <f>IF(P67=0,0,IF(COUNTBLANK(P67)=1,0,COUNTA($P$14:P67)))</f>
        <v>0</v>
      </c>
      <c r="B67" s="24">
        <f>IF($C$4="citu pasākumu izmaksas",IF('10a+c+n'!$Q67="C",'10a+c+n'!B67,0))</f>
        <v>0</v>
      </c>
      <c r="C67" s="24">
        <f>IF($C$4="citu pasākumu izmaksas",IF('10a+c+n'!$Q67="C",'10a+c+n'!C67,0))</f>
        <v>0</v>
      </c>
      <c r="D67" s="24">
        <f>IF($C$4="citu pasākumu izmaksas",IF('10a+c+n'!$Q67="C",'10a+c+n'!D67,0))</f>
        <v>0</v>
      </c>
      <c r="E67" s="47"/>
      <c r="F67" s="68"/>
      <c r="G67" s="121"/>
      <c r="H67" s="121">
        <f>IF($C$4="citu pasākumu izmaksas",IF('10a+c+n'!$Q67="C",'10a+c+n'!H67,0))</f>
        <v>0</v>
      </c>
      <c r="I67" s="121"/>
      <c r="J67" s="121"/>
      <c r="K67" s="122">
        <f>IF($C$4="citu pasākumu izmaksas",IF('10a+c+n'!$Q67="C",'10a+c+n'!K67,0))</f>
        <v>0</v>
      </c>
      <c r="L67" s="84">
        <f>IF($C$4="citu pasākumu izmaksas",IF('10a+c+n'!$Q67="C",'10a+c+n'!L67,0))</f>
        <v>0</v>
      </c>
      <c r="M67" s="121">
        <f>IF($C$4="citu pasākumu izmaksas",IF('10a+c+n'!$Q67="C",'10a+c+n'!M67,0))</f>
        <v>0</v>
      </c>
      <c r="N67" s="121">
        <f>IF($C$4="citu pasākumu izmaksas",IF('10a+c+n'!$Q67="C",'10a+c+n'!N67,0))</f>
        <v>0</v>
      </c>
      <c r="O67" s="121">
        <f>IF($C$4="citu pasākumu izmaksas",IF('10a+c+n'!$Q67="C",'10a+c+n'!O67,0))</f>
        <v>0</v>
      </c>
      <c r="P67" s="122">
        <f>IF($C$4="citu pasākumu izmaksas",IF('10a+c+n'!$Q67="C",'10a+c+n'!P67,0))</f>
        <v>0</v>
      </c>
    </row>
    <row r="68" spans="1:16" x14ac:dyDescent="0.2">
      <c r="A68" s="53">
        <f>IF(P68=0,0,IF(COUNTBLANK(P68)=1,0,COUNTA($P$14:P68)))</f>
        <v>0</v>
      </c>
      <c r="B68" s="24">
        <f>IF($C$4="citu pasākumu izmaksas",IF('10a+c+n'!$Q68="C",'10a+c+n'!B68,0))</f>
        <v>0</v>
      </c>
      <c r="C68" s="24">
        <f>IF($C$4="citu pasākumu izmaksas",IF('10a+c+n'!$Q68="C",'10a+c+n'!C68,0))</f>
        <v>0</v>
      </c>
      <c r="D68" s="24">
        <f>IF($C$4="citu pasākumu izmaksas",IF('10a+c+n'!$Q68="C",'10a+c+n'!D68,0))</f>
        <v>0</v>
      </c>
      <c r="E68" s="47"/>
      <c r="F68" s="68"/>
      <c r="G68" s="121"/>
      <c r="H68" s="121">
        <f>IF($C$4="citu pasākumu izmaksas",IF('10a+c+n'!$Q68="C",'10a+c+n'!H68,0))</f>
        <v>0</v>
      </c>
      <c r="I68" s="121"/>
      <c r="J68" s="121"/>
      <c r="K68" s="122">
        <f>IF($C$4="citu pasākumu izmaksas",IF('10a+c+n'!$Q68="C",'10a+c+n'!K68,0))</f>
        <v>0</v>
      </c>
      <c r="L68" s="84">
        <f>IF($C$4="citu pasākumu izmaksas",IF('10a+c+n'!$Q68="C",'10a+c+n'!L68,0))</f>
        <v>0</v>
      </c>
      <c r="M68" s="121">
        <f>IF($C$4="citu pasākumu izmaksas",IF('10a+c+n'!$Q68="C",'10a+c+n'!M68,0))</f>
        <v>0</v>
      </c>
      <c r="N68" s="121">
        <f>IF($C$4="citu pasākumu izmaksas",IF('10a+c+n'!$Q68="C",'10a+c+n'!N68,0))</f>
        <v>0</v>
      </c>
      <c r="O68" s="121">
        <f>IF($C$4="citu pasākumu izmaksas",IF('10a+c+n'!$Q68="C",'10a+c+n'!O68,0))</f>
        <v>0</v>
      </c>
      <c r="P68" s="122">
        <f>IF($C$4="citu pasākumu izmaksas",IF('10a+c+n'!$Q68="C",'10a+c+n'!P68,0))</f>
        <v>0</v>
      </c>
    </row>
    <row r="69" spans="1:16" x14ac:dyDescent="0.2">
      <c r="A69" s="53">
        <f>IF(P69=0,0,IF(COUNTBLANK(P69)=1,0,COUNTA($P$14:P69)))</f>
        <v>0</v>
      </c>
      <c r="B69" s="24">
        <f>IF($C$4="citu pasākumu izmaksas",IF('10a+c+n'!$Q69="C",'10a+c+n'!B69,0))</f>
        <v>0</v>
      </c>
      <c r="C69" s="24">
        <f>IF($C$4="citu pasākumu izmaksas",IF('10a+c+n'!$Q69="C",'10a+c+n'!C69,0))</f>
        <v>0</v>
      </c>
      <c r="D69" s="24">
        <f>IF($C$4="citu pasākumu izmaksas",IF('10a+c+n'!$Q69="C",'10a+c+n'!D69,0))</f>
        <v>0</v>
      </c>
      <c r="E69" s="47"/>
      <c r="F69" s="68"/>
      <c r="G69" s="121"/>
      <c r="H69" s="121">
        <f>IF($C$4="citu pasākumu izmaksas",IF('10a+c+n'!$Q69="C",'10a+c+n'!H69,0))</f>
        <v>0</v>
      </c>
      <c r="I69" s="121"/>
      <c r="J69" s="121"/>
      <c r="K69" s="122">
        <f>IF($C$4="citu pasākumu izmaksas",IF('10a+c+n'!$Q69="C",'10a+c+n'!K69,0))</f>
        <v>0</v>
      </c>
      <c r="L69" s="84">
        <f>IF($C$4="citu pasākumu izmaksas",IF('10a+c+n'!$Q69="C",'10a+c+n'!L69,0))</f>
        <v>0</v>
      </c>
      <c r="M69" s="121">
        <f>IF($C$4="citu pasākumu izmaksas",IF('10a+c+n'!$Q69="C",'10a+c+n'!M69,0))</f>
        <v>0</v>
      </c>
      <c r="N69" s="121">
        <f>IF($C$4="citu pasākumu izmaksas",IF('10a+c+n'!$Q69="C",'10a+c+n'!N69,0))</f>
        <v>0</v>
      </c>
      <c r="O69" s="121">
        <f>IF($C$4="citu pasākumu izmaksas",IF('10a+c+n'!$Q69="C",'10a+c+n'!O69,0))</f>
        <v>0</v>
      </c>
      <c r="P69" s="122">
        <f>IF($C$4="citu pasākumu izmaksas",IF('10a+c+n'!$Q69="C",'10a+c+n'!P69,0))</f>
        <v>0</v>
      </c>
    </row>
    <row r="70" spans="1:16" ht="10.8" thickBot="1" x14ac:dyDescent="0.25">
      <c r="A70" s="53">
        <f>IF(P70=0,0,IF(COUNTBLANK(P70)=1,0,COUNTA($P$14:P70)))</f>
        <v>0</v>
      </c>
      <c r="B70" s="24">
        <f>IF($C$4="citu pasākumu izmaksas",IF('10a+c+n'!$Q70="C",'10a+c+n'!B70,0))</f>
        <v>0</v>
      </c>
      <c r="C70" s="24">
        <f>IF($C$4="citu pasākumu izmaksas",IF('10a+c+n'!$Q70="C",'10a+c+n'!C70,0))</f>
        <v>0</v>
      </c>
      <c r="D70" s="24">
        <f>IF($C$4="citu pasākumu izmaksas",IF('10a+c+n'!$Q70="C",'10a+c+n'!D70,0))</f>
        <v>0</v>
      </c>
      <c r="E70" s="47"/>
      <c r="F70" s="68"/>
      <c r="G70" s="121"/>
      <c r="H70" s="121">
        <f>IF($C$4="citu pasākumu izmaksas",IF('10a+c+n'!$Q70="C",'10a+c+n'!H70,0))</f>
        <v>0</v>
      </c>
      <c r="I70" s="121"/>
      <c r="J70" s="121"/>
      <c r="K70" s="122">
        <f>IF($C$4="citu pasākumu izmaksas",IF('10a+c+n'!$Q70="C",'10a+c+n'!K70,0))</f>
        <v>0</v>
      </c>
      <c r="L70" s="84">
        <f>IF($C$4="citu pasākumu izmaksas",IF('10a+c+n'!$Q70="C",'10a+c+n'!L70,0))</f>
        <v>0</v>
      </c>
      <c r="M70" s="121">
        <f>IF($C$4="citu pasākumu izmaksas",IF('10a+c+n'!$Q70="C",'10a+c+n'!M70,0))</f>
        <v>0</v>
      </c>
      <c r="N70" s="121">
        <f>IF($C$4="citu pasākumu izmaksas",IF('10a+c+n'!$Q70="C",'10a+c+n'!N70,0))</f>
        <v>0</v>
      </c>
      <c r="O70" s="121">
        <f>IF($C$4="citu pasākumu izmaksas",IF('10a+c+n'!$Q70="C",'10a+c+n'!O70,0))</f>
        <v>0</v>
      </c>
      <c r="P70" s="122">
        <f>IF($C$4="citu pasākumu izmaksas",IF('10a+c+n'!$Q70="C",'10a+c+n'!P70,0))</f>
        <v>0</v>
      </c>
    </row>
    <row r="71" spans="1:16" ht="12" customHeight="1" thickBot="1" x14ac:dyDescent="0.25">
      <c r="A71" s="320" t="s">
        <v>62</v>
      </c>
      <c r="B71" s="321"/>
      <c r="C71" s="321"/>
      <c r="D71" s="321"/>
      <c r="E71" s="321"/>
      <c r="F71" s="321"/>
      <c r="G71" s="321"/>
      <c r="H71" s="321"/>
      <c r="I71" s="321"/>
      <c r="J71" s="321"/>
      <c r="K71" s="322"/>
      <c r="L71" s="135">
        <f>SUM(L14:L70)</f>
        <v>0</v>
      </c>
      <c r="M71" s="136">
        <f>SUM(M14:M70)</f>
        <v>0</v>
      </c>
      <c r="N71" s="136">
        <f>SUM(N14:N70)</f>
        <v>0</v>
      </c>
      <c r="O71" s="136">
        <f>SUM(O14:O70)</f>
        <v>0</v>
      </c>
      <c r="P71" s="137">
        <f>SUM(P14:P70)</f>
        <v>0</v>
      </c>
    </row>
    <row r="72" spans="1:16" x14ac:dyDescent="0.2">
      <c r="A72" s="16"/>
      <c r="B72" s="16"/>
      <c r="C72" s="16"/>
      <c r="D72" s="16"/>
      <c r="E72" s="16"/>
      <c r="F72" s="16"/>
      <c r="G72" s="16"/>
      <c r="H72" s="16"/>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1" t="s">
        <v>14</v>
      </c>
      <c r="B74" s="16"/>
      <c r="C74" s="323" t="str">
        <f>'Kops c'!C35:H35</f>
        <v>Gundega Ābelīte 03.06.2024</v>
      </c>
      <c r="D74" s="323"/>
      <c r="E74" s="323"/>
      <c r="F74" s="323"/>
      <c r="G74" s="323"/>
      <c r="H74" s="323"/>
      <c r="I74" s="16"/>
      <c r="J74" s="16"/>
      <c r="K74" s="16"/>
      <c r="L74" s="16"/>
      <c r="M74" s="16"/>
      <c r="N74" s="16"/>
      <c r="O74" s="16"/>
      <c r="P74" s="16"/>
    </row>
    <row r="75" spans="1:16" x14ac:dyDescent="0.2">
      <c r="A75" s="16"/>
      <c r="B75" s="16"/>
      <c r="C75" s="249" t="s">
        <v>15</v>
      </c>
      <c r="D75" s="249"/>
      <c r="E75" s="249"/>
      <c r="F75" s="249"/>
      <c r="G75" s="249"/>
      <c r="H75" s="249"/>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268" t="str">
        <f>'Kops n'!A38:D38</f>
        <v>Tāme sastādīta 2024. gada 3. jūnijā</v>
      </c>
      <c r="B77" s="269"/>
      <c r="C77" s="269"/>
      <c r="D77" s="269"/>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41</v>
      </c>
      <c r="B79" s="16"/>
      <c r="C79" s="323" t="str">
        <f>'Kops c'!C40:H40</f>
        <v>Gundega Ābelīte 03.06.2024</v>
      </c>
      <c r="D79" s="323"/>
      <c r="E79" s="323"/>
      <c r="F79" s="323"/>
      <c r="G79" s="323"/>
      <c r="H79" s="323"/>
      <c r="I79" s="16"/>
      <c r="J79" s="16"/>
      <c r="K79" s="16"/>
      <c r="L79" s="16"/>
      <c r="M79" s="16"/>
      <c r="N79" s="16"/>
      <c r="O79" s="16"/>
      <c r="P79" s="16"/>
    </row>
    <row r="80" spans="1:16" x14ac:dyDescent="0.2">
      <c r="A80" s="16"/>
      <c r="B80" s="16"/>
      <c r="C80" s="249" t="s">
        <v>15</v>
      </c>
      <c r="D80" s="249"/>
      <c r="E80" s="249"/>
      <c r="F80" s="249"/>
      <c r="G80" s="249"/>
      <c r="H80" s="249"/>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80" t="s">
        <v>16</v>
      </c>
      <c r="B82" s="43"/>
      <c r="C82" s="87" t="str">
        <f>'Kops c'!C43</f>
        <v>1-00180</v>
      </c>
      <c r="D82" s="43"/>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80:H80"/>
    <mergeCell ref="L12:P12"/>
    <mergeCell ref="A71:K71"/>
    <mergeCell ref="C74:H74"/>
    <mergeCell ref="C75:H75"/>
    <mergeCell ref="A77:D77"/>
    <mergeCell ref="C79:H79"/>
  </mergeCells>
  <conditionalFormatting sqref="A71:K71">
    <cfRule type="containsText" dxfId="29" priority="3" operator="containsText" text="Tiešās izmaksas kopā, t. sk. darba devēja sociālais nodoklis __.__% ">
      <formula>NOT(ISERROR(SEARCH("Tiešās izmaksas kopā, t. sk. darba devēja sociālais nodoklis __.__% ",A71)))</formula>
    </cfRule>
  </conditionalFormatting>
  <conditionalFormatting sqref="A14:P70">
    <cfRule type="cellIs" dxfId="28" priority="1" operator="equal">
      <formula>0</formula>
    </cfRule>
  </conditionalFormatting>
  <conditionalFormatting sqref="C2:I2 D5:L8 N9:O9 L71:P71 C74:H74 C79:H79 C82">
    <cfRule type="cellIs" dxfId="27" priority="2" operator="equal">
      <formula>0</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00000"/>
  </sheetPr>
  <dimension ref="A1:P83"/>
  <sheetViews>
    <sheetView workbookViewId="0">
      <selection activeCell="A16" sqref="A16:XFD1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'10a+c+n'!D1</f>
        <v>10</v>
      </c>
      <c r="E1" s="22"/>
      <c r="F1" s="22"/>
      <c r="G1" s="22"/>
      <c r="H1" s="22"/>
      <c r="I1" s="22"/>
      <c r="J1" s="22"/>
      <c r="N1" s="26"/>
      <c r="O1" s="27"/>
      <c r="P1" s="28"/>
    </row>
    <row r="2" spans="1:16" x14ac:dyDescent="0.2">
      <c r="A2" s="29"/>
      <c r="B2" s="29"/>
      <c r="C2" s="335" t="str">
        <f>'10a+c+n'!C2:I2</f>
        <v xml:space="preserve">Apkures sistēmas pārbūve  </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'10a+c+n'!A9</f>
        <v>Tāme sastādīta  2024. gada tirgus cenās, pamatojoties uz AVK daļas rasējumiem</v>
      </c>
      <c r="B9" s="332"/>
      <c r="C9" s="332"/>
      <c r="D9" s="332"/>
      <c r="E9" s="332"/>
      <c r="F9" s="332"/>
      <c r="G9" s="31"/>
      <c r="H9" s="31"/>
      <c r="I9" s="31"/>
      <c r="J9" s="333" t="s">
        <v>45</v>
      </c>
      <c r="K9" s="333"/>
      <c r="L9" s="333"/>
      <c r="M9" s="333"/>
      <c r="N9" s="334">
        <f>P71</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izmaksas",IF('10a+c+n'!$Q14="N",'10a+c+n'!B14,0))</f>
        <v>0</v>
      </c>
      <c r="C14" s="23">
        <f>IF($C$4="Neattiecināmās izmaksas",IF('10a+c+n'!$Q14="N",'10a+c+n'!C14,0))</f>
        <v>0</v>
      </c>
      <c r="D14" s="23">
        <f>IF($C$4="Neattiecināmās izmaksas",IF('10a+c+n'!$Q14="N",'10a+c+n'!D14,0))</f>
        <v>0</v>
      </c>
      <c r="E14" s="46"/>
      <c r="F14" s="66"/>
      <c r="G14" s="119"/>
      <c r="H14" s="119">
        <f>IF($C$4="Neattiecināmās izmaksas",IF('10a+c+n'!$Q14="N",'10a+c+n'!H14,0))</f>
        <v>0</v>
      </c>
      <c r="I14" s="119"/>
      <c r="J14" s="119"/>
      <c r="K14" s="120">
        <f>IF($C$4="Neattiecināmās izmaksas",IF('10a+c+n'!$Q14="N",'10a+c+n'!K14,0))</f>
        <v>0</v>
      </c>
      <c r="L14" s="83">
        <f>IF($C$4="Neattiecināmās izmaksas",IF('10a+c+n'!$Q14="N",'10a+c+n'!L14,0))</f>
        <v>0</v>
      </c>
      <c r="M14" s="119">
        <f>IF($C$4="Neattiecināmās izmaksas",IF('10a+c+n'!$Q14="N",'10a+c+n'!M14,0))</f>
        <v>0</v>
      </c>
      <c r="N14" s="119">
        <f>IF($C$4="Neattiecināmās izmaksas",IF('10a+c+n'!$Q14="N",'10a+c+n'!N14,0))</f>
        <v>0</v>
      </c>
      <c r="O14" s="119">
        <f>IF($C$4="Neattiecināmās izmaksas",IF('10a+c+n'!$Q14="N",'10a+c+n'!O14,0))</f>
        <v>0</v>
      </c>
      <c r="P14" s="120">
        <f>IF($C$4="Neattiecināmās izmaksas",IF('10a+c+n'!$Q14="N",'10a+c+n'!P14,0))</f>
        <v>0</v>
      </c>
    </row>
    <row r="15" spans="1:16" x14ac:dyDescent="0.2">
      <c r="A15" s="53">
        <f>IF(P15=0,0,IF(COUNTBLANK(P15)=1,0,COUNTA($P$14:P15)))</f>
        <v>0</v>
      </c>
      <c r="B15" s="24">
        <f>IF($C$4="Neattiecināmās izmaksas",IF('10a+c+n'!$Q15="N",'10a+c+n'!B15,0))</f>
        <v>0</v>
      </c>
      <c r="C15" s="24">
        <f>IF($C$4="Neattiecināmās izmaksas",IF('10a+c+n'!$Q15="N",'10a+c+n'!C15,0))</f>
        <v>0</v>
      </c>
      <c r="D15" s="24">
        <f>IF($C$4="Neattiecināmās izmaksas",IF('10a+c+n'!$Q15="N",'10a+c+n'!D15,0))</f>
        <v>0</v>
      </c>
      <c r="E15" s="47"/>
      <c r="F15" s="68"/>
      <c r="G15" s="121"/>
      <c r="H15" s="121">
        <f>IF($C$4="Neattiecināmās izmaksas",IF('10a+c+n'!$Q15="N",'10a+c+n'!H15,0))</f>
        <v>0</v>
      </c>
      <c r="I15" s="121"/>
      <c r="J15" s="121"/>
      <c r="K15" s="122">
        <f>IF($C$4="Neattiecināmās izmaksas",IF('10a+c+n'!$Q15="N",'10a+c+n'!K15,0))</f>
        <v>0</v>
      </c>
      <c r="L15" s="84">
        <f>IF($C$4="Neattiecināmās izmaksas",IF('10a+c+n'!$Q15="N",'10a+c+n'!L15,0))</f>
        <v>0</v>
      </c>
      <c r="M15" s="121">
        <f>IF($C$4="Neattiecināmās izmaksas",IF('10a+c+n'!$Q15="N",'10a+c+n'!M15,0))</f>
        <v>0</v>
      </c>
      <c r="N15" s="121">
        <f>IF($C$4="Neattiecināmās izmaksas",IF('10a+c+n'!$Q15="N",'10a+c+n'!N15,0))</f>
        <v>0</v>
      </c>
      <c r="O15" s="121">
        <f>IF($C$4="Neattiecināmās izmaksas",IF('10a+c+n'!$Q15="N",'10a+c+n'!O15,0))</f>
        <v>0</v>
      </c>
      <c r="P15" s="122">
        <f>IF($C$4="Neattiecināmās izmaksas",IF('10a+c+n'!$Q15="N",'10a+c+n'!P15,0))</f>
        <v>0</v>
      </c>
    </row>
    <row r="16" spans="1:16" x14ac:dyDescent="0.2">
      <c r="A16" s="53">
        <f>IF(P16=0,0,IF(COUNTBLANK(P16)=1,0,COUNTA($P$14:P16)))</f>
        <v>0</v>
      </c>
      <c r="B16" s="24">
        <f>IF($C$4="Neattiecināmās izmaksas",IF('10a+c+n'!$Q16="N",'10a+c+n'!B16,0))</f>
        <v>0</v>
      </c>
      <c r="C16" s="24">
        <f>IF($C$4="Neattiecināmās izmaksas",IF('10a+c+n'!$Q16="N",'10a+c+n'!C16,0))</f>
        <v>0</v>
      </c>
      <c r="D16" s="24">
        <f>IF($C$4="Neattiecināmās izmaksas",IF('10a+c+n'!$Q16="N",'10a+c+n'!D16,0))</f>
        <v>0</v>
      </c>
      <c r="E16" s="47"/>
      <c r="F16" s="68"/>
      <c r="G16" s="121"/>
      <c r="H16" s="121">
        <f>IF($C$4="Neattiecināmās izmaksas",IF('10a+c+n'!$Q16="N",'10a+c+n'!H16,0))</f>
        <v>0</v>
      </c>
      <c r="I16" s="121"/>
      <c r="J16" s="121"/>
      <c r="K16" s="122">
        <f>IF($C$4="Neattiecināmās izmaksas",IF('10a+c+n'!$Q16="N",'10a+c+n'!K16,0))</f>
        <v>0</v>
      </c>
      <c r="L16" s="84">
        <f>IF($C$4="Neattiecināmās izmaksas",IF('10a+c+n'!$Q16="N",'10a+c+n'!L16,0))</f>
        <v>0</v>
      </c>
      <c r="M16" s="121">
        <f>IF($C$4="Neattiecināmās izmaksas",IF('10a+c+n'!$Q16="N",'10a+c+n'!M16,0))</f>
        <v>0</v>
      </c>
      <c r="N16" s="121">
        <f>IF($C$4="Neattiecināmās izmaksas",IF('10a+c+n'!$Q16="N",'10a+c+n'!N16,0))</f>
        <v>0</v>
      </c>
      <c r="O16" s="121">
        <f>IF($C$4="Neattiecināmās izmaksas",IF('10a+c+n'!$Q16="N",'10a+c+n'!O16,0))</f>
        <v>0</v>
      </c>
      <c r="P16" s="122">
        <f>IF($C$4="Neattiecināmās izmaksas",IF('10a+c+n'!$Q16="N",'10a+c+n'!P16,0))</f>
        <v>0</v>
      </c>
    </row>
    <row r="17" spans="1:16" x14ac:dyDescent="0.2">
      <c r="A17" s="53">
        <f>IF(P17=0,0,IF(COUNTBLANK(P17)=1,0,COUNTA($P$14:P17)))</f>
        <v>0</v>
      </c>
      <c r="B17" s="24">
        <f>IF($C$4="Neattiecināmās izmaksas",IF('10a+c+n'!$Q17="N",'10a+c+n'!B17,0))</f>
        <v>0</v>
      </c>
      <c r="C17" s="24">
        <f>IF($C$4="Neattiecināmās izmaksas",IF('10a+c+n'!$Q17="N",'10a+c+n'!C17,0))</f>
        <v>0</v>
      </c>
      <c r="D17" s="24">
        <f>IF($C$4="Neattiecināmās izmaksas",IF('10a+c+n'!$Q17="N",'10a+c+n'!D17,0))</f>
        <v>0</v>
      </c>
      <c r="E17" s="47"/>
      <c r="F17" s="68"/>
      <c r="G17" s="121"/>
      <c r="H17" s="121">
        <f>IF($C$4="Neattiecināmās izmaksas",IF('10a+c+n'!$Q17="N",'10a+c+n'!H17,0))</f>
        <v>0</v>
      </c>
      <c r="I17" s="121"/>
      <c r="J17" s="121"/>
      <c r="K17" s="122">
        <f>IF($C$4="Neattiecināmās izmaksas",IF('10a+c+n'!$Q17="N",'10a+c+n'!K17,0))</f>
        <v>0</v>
      </c>
      <c r="L17" s="84">
        <f>IF($C$4="Neattiecināmās izmaksas",IF('10a+c+n'!$Q17="N",'10a+c+n'!L17,0))</f>
        <v>0</v>
      </c>
      <c r="M17" s="121">
        <f>IF($C$4="Neattiecināmās izmaksas",IF('10a+c+n'!$Q17="N",'10a+c+n'!M17,0))</f>
        <v>0</v>
      </c>
      <c r="N17" s="121">
        <f>IF($C$4="Neattiecināmās izmaksas",IF('10a+c+n'!$Q17="N",'10a+c+n'!N17,0))</f>
        <v>0</v>
      </c>
      <c r="O17" s="121">
        <f>IF($C$4="Neattiecināmās izmaksas",IF('10a+c+n'!$Q17="N",'10a+c+n'!O17,0))</f>
        <v>0</v>
      </c>
      <c r="P17" s="122">
        <f>IF($C$4="Neattiecināmās izmaksas",IF('10a+c+n'!$Q17="N",'10a+c+n'!P17,0))</f>
        <v>0</v>
      </c>
    </row>
    <row r="18" spans="1:16" x14ac:dyDescent="0.2">
      <c r="A18" s="53">
        <f>IF(P18=0,0,IF(COUNTBLANK(P18)=1,0,COUNTA($P$14:P18)))</f>
        <v>0</v>
      </c>
      <c r="B18" s="24">
        <f>IF($C$4="Neattiecināmās izmaksas",IF('10a+c+n'!$Q18="N",'10a+c+n'!B18,0))</f>
        <v>0</v>
      </c>
      <c r="C18" s="24">
        <f>IF($C$4="Neattiecināmās izmaksas",IF('10a+c+n'!$Q18="N",'10a+c+n'!C18,0))</f>
        <v>0</v>
      </c>
      <c r="D18" s="24">
        <f>IF($C$4="Neattiecināmās izmaksas",IF('10a+c+n'!$Q18="N",'10a+c+n'!D18,0))</f>
        <v>0</v>
      </c>
      <c r="E18" s="47"/>
      <c r="F18" s="68"/>
      <c r="G18" s="121"/>
      <c r="H18" s="121">
        <f>IF($C$4="Neattiecināmās izmaksas",IF('10a+c+n'!$Q18="N",'10a+c+n'!H18,0))</f>
        <v>0</v>
      </c>
      <c r="I18" s="121"/>
      <c r="J18" s="121"/>
      <c r="K18" s="122">
        <f>IF($C$4="Neattiecināmās izmaksas",IF('10a+c+n'!$Q18="N",'10a+c+n'!K18,0))</f>
        <v>0</v>
      </c>
      <c r="L18" s="84">
        <f>IF($C$4="Neattiecināmās izmaksas",IF('10a+c+n'!$Q18="N",'10a+c+n'!L18,0))</f>
        <v>0</v>
      </c>
      <c r="M18" s="121">
        <f>IF($C$4="Neattiecināmās izmaksas",IF('10a+c+n'!$Q18="N",'10a+c+n'!M18,0))</f>
        <v>0</v>
      </c>
      <c r="N18" s="121">
        <f>IF($C$4="Neattiecināmās izmaksas",IF('10a+c+n'!$Q18="N",'10a+c+n'!N18,0))</f>
        <v>0</v>
      </c>
      <c r="O18" s="121">
        <f>IF($C$4="Neattiecināmās izmaksas",IF('10a+c+n'!$Q18="N",'10a+c+n'!O18,0))</f>
        <v>0</v>
      </c>
      <c r="P18" s="122">
        <f>IF($C$4="Neattiecināmās izmaksas",IF('10a+c+n'!$Q18="N",'10a+c+n'!P18,0))</f>
        <v>0</v>
      </c>
    </row>
    <row r="19" spans="1:16" x14ac:dyDescent="0.2">
      <c r="A19" s="53">
        <f>IF(P19=0,0,IF(COUNTBLANK(P19)=1,0,COUNTA($P$14:P19)))</f>
        <v>0</v>
      </c>
      <c r="B19" s="24">
        <f>IF($C$4="Neattiecināmās izmaksas",IF('10a+c+n'!$Q19="N",'10a+c+n'!B19,0))</f>
        <v>0</v>
      </c>
      <c r="C19" s="24">
        <f>IF($C$4="Neattiecināmās izmaksas",IF('10a+c+n'!$Q19="N",'10a+c+n'!C19,0))</f>
        <v>0</v>
      </c>
      <c r="D19" s="24">
        <f>IF($C$4="Neattiecināmās izmaksas",IF('10a+c+n'!$Q19="N",'10a+c+n'!D19,0))</f>
        <v>0</v>
      </c>
      <c r="E19" s="47"/>
      <c r="F19" s="68"/>
      <c r="G19" s="121"/>
      <c r="H19" s="121">
        <f>IF($C$4="Neattiecināmās izmaksas",IF('10a+c+n'!$Q19="N",'10a+c+n'!H19,0))</f>
        <v>0</v>
      </c>
      <c r="I19" s="121"/>
      <c r="J19" s="121"/>
      <c r="K19" s="122">
        <f>IF($C$4="Neattiecināmās izmaksas",IF('10a+c+n'!$Q19="N",'10a+c+n'!K19,0))</f>
        <v>0</v>
      </c>
      <c r="L19" s="84">
        <f>IF($C$4="Neattiecināmās izmaksas",IF('10a+c+n'!$Q19="N",'10a+c+n'!L19,0))</f>
        <v>0</v>
      </c>
      <c r="M19" s="121">
        <f>IF($C$4="Neattiecināmās izmaksas",IF('10a+c+n'!$Q19="N",'10a+c+n'!M19,0))</f>
        <v>0</v>
      </c>
      <c r="N19" s="121">
        <f>IF($C$4="Neattiecināmās izmaksas",IF('10a+c+n'!$Q19="N",'10a+c+n'!N19,0))</f>
        <v>0</v>
      </c>
      <c r="O19" s="121">
        <f>IF($C$4="Neattiecināmās izmaksas",IF('10a+c+n'!$Q19="N",'10a+c+n'!O19,0))</f>
        <v>0</v>
      </c>
      <c r="P19" s="122">
        <f>IF($C$4="Neattiecināmās izmaksas",IF('10a+c+n'!$Q19="N",'10a+c+n'!P19,0))</f>
        <v>0</v>
      </c>
    </row>
    <row r="20" spans="1:16" x14ac:dyDescent="0.2">
      <c r="A20" s="53">
        <f>IF(P20=0,0,IF(COUNTBLANK(P20)=1,0,COUNTA($P$14:P20)))</f>
        <v>0</v>
      </c>
      <c r="B20" s="24">
        <f>IF($C$4="Neattiecināmās izmaksas",IF('10a+c+n'!$Q20="N",'10a+c+n'!B20,0))</f>
        <v>0</v>
      </c>
      <c r="C20" s="24">
        <f>IF($C$4="Neattiecināmās izmaksas",IF('10a+c+n'!$Q20="N",'10a+c+n'!C20,0))</f>
        <v>0</v>
      </c>
      <c r="D20" s="24">
        <f>IF($C$4="Neattiecināmās izmaksas",IF('10a+c+n'!$Q20="N",'10a+c+n'!D20,0))</f>
        <v>0</v>
      </c>
      <c r="E20" s="47"/>
      <c r="F20" s="68"/>
      <c r="G20" s="121"/>
      <c r="H20" s="121">
        <f>IF($C$4="Neattiecināmās izmaksas",IF('10a+c+n'!$Q20="N",'10a+c+n'!H20,0))</f>
        <v>0</v>
      </c>
      <c r="I20" s="121"/>
      <c r="J20" s="121"/>
      <c r="K20" s="122">
        <f>IF($C$4="Neattiecināmās izmaksas",IF('10a+c+n'!$Q20="N",'10a+c+n'!K20,0))</f>
        <v>0</v>
      </c>
      <c r="L20" s="84">
        <f>IF($C$4="Neattiecināmās izmaksas",IF('10a+c+n'!$Q20="N",'10a+c+n'!L20,0))</f>
        <v>0</v>
      </c>
      <c r="M20" s="121">
        <f>IF($C$4="Neattiecināmās izmaksas",IF('10a+c+n'!$Q20="N",'10a+c+n'!M20,0))</f>
        <v>0</v>
      </c>
      <c r="N20" s="121">
        <f>IF($C$4="Neattiecināmās izmaksas",IF('10a+c+n'!$Q20="N",'10a+c+n'!N20,0))</f>
        <v>0</v>
      </c>
      <c r="O20" s="121">
        <f>IF($C$4="Neattiecināmās izmaksas",IF('10a+c+n'!$Q20="N",'10a+c+n'!O20,0))</f>
        <v>0</v>
      </c>
      <c r="P20" s="122">
        <f>IF($C$4="Neattiecināmās izmaksas",IF('10a+c+n'!$Q20="N",'10a+c+n'!P20,0))</f>
        <v>0</v>
      </c>
    </row>
    <row r="21" spans="1:16" x14ac:dyDescent="0.2">
      <c r="A21" s="53">
        <f>IF(P21=0,0,IF(COUNTBLANK(P21)=1,0,COUNTA($P$14:P21)))</f>
        <v>0</v>
      </c>
      <c r="B21" s="24">
        <f>IF($C$4="Neattiecināmās izmaksas",IF('10a+c+n'!$Q21="N",'10a+c+n'!B21,0))</f>
        <v>0</v>
      </c>
      <c r="C21" s="24">
        <f>IF($C$4="Neattiecināmās izmaksas",IF('10a+c+n'!$Q21="N",'10a+c+n'!C21,0))</f>
        <v>0</v>
      </c>
      <c r="D21" s="24">
        <f>IF($C$4="Neattiecināmās izmaksas",IF('10a+c+n'!$Q21="N",'10a+c+n'!D21,0))</f>
        <v>0</v>
      </c>
      <c r="E21" s="47"/>
      <c r="F21" s="68"/>
      <c r="G21" s="121"/>
      <c r="H21" s="121">
        <f>IF($C$4="Neattiecināmās izmaksas",IF('10a+c+n'!$Q21="N",'10a+c+n'!H21,0))</f>
        <v>0</v>
      </c>
      <c r="I21" s="121"/>
      <c r="J21" s="121"/>
      <c r="K21" s="122">
        <f>IF($C$4="Neattiecināmās izmaksas",IF('10a+c+n'!$Q21="N",'10a+c+n'!K21,0))</f>
        <v>0</v>
      </c>
      <c r="L21" s="84">
        <f>IF($C$4="Neattiecināmās izmaksas",IF('10a+c+n'!$Q21="N",'10a+c+n'!L21,0))</f>
        <v>0</v>
      </c>
      <c r="M21" s="121">
        <f>IF($C$4="Neattiecināmās izmaksas",IF('10a+c+n'!$Q21="N",'10a+c+n'!M21,0))</f>
        <v>0</v>
      </c>
      <c r="N21" s="121">
        <f>IF($C$4="Neattiecināmās izmaksas",IF('10a+c+n'!$Q21="N",'10a+c+n'!N21,0))</f>
        <v>0</v>
      </c>
      <c r="O21" s="121">
        <f>IF($C$4="Neattiecināmās izmaksas",IF('10a+c+n'!$Q21="N",'10a+c+n'!O21,0))</f>
        <v>0</v>
      </c>
      <c r="P21" s="122">
        <f>IF($C$4="Neattiecināmās izmaksas",IF('10a+c+n'!$Q21="N",'10a+c+n'!P21,0))</f>
        <v>0</v>
      </c>
    </row>
    <row r="22" spans="1:16" x14ac:dyDescent="0.2">
      <c r="A22" s="53">
        <f>IF(P22=0,0,IF(COUNTBLANK(P22)=1,0,COUNTA($P$14:P22)))</f>
        <v>0</v>
      </c>
      <c r="B22" s="24">
        <f>IF($C$4="Neattiecināmās izmaksas",IF('10a+c+n'!$Q22="N",'10a+c+n'!B22,0))</f>
        <v>0</v>
      </c>
      <c r="C22" s="24">
        <f>IF($C$4="Neattiecināmās izmaksas",IF('10a+c+n'!$Q22="N",'10a+c+n'!C22,0))</f>
        <v>0</v>
      </c>
      <c r="D22" s="24">
        <f>IF($C$4="Neattiecināmās izmaksas",IF('10a+c+n'!$Q22="N",'10a+c+n'!D22,0))</f>
        <v>0</v>
      </c>
      <c r="E22" s="47"/>
      <c r="F22" s="68"/>
      <c r="G22" s="121"/>
      <c r="H22" s="121">
        <f>IF($C$4="Neattiecināmās izmaksas",IF('10a+c+n'!$Q22="N",'10a+c+n'!H22,0))</f>
        <v>0</v>
      </c>
      <c r="I22" s="121"/>
      <c r="J22" s="121"/>
      <c r="K22" s="122">
        <f>IF($C$4="Neattiecināmās izmaksas",IF('10a+c+n'!$Q22="N",'10a+c+n'!K22,0))</f>
        <v>0</v>
      </c>
      <c r="L22" s="84">
        <f>IF($C$4="Neattiecināmās izmaksas",IF('10a+c+n'!$Q22="N",'10a+c+n'!L22,0))</f>
        <v>0</v>
      </c>
      <c r="M22" s="121">
        <f>IF($C$4="Neattiecināmās izmaksas",IF('10a+c+n'!$Q22="N",'10a+c+n'!M22,0))</f>
        <v>0</v>
      </c>
      <c r="N22" s="121">
        <f>IF($C$4="Neattiecināmās izmaksas",IF('10a+c+n'!$Q22="N",'10a+c+n'!N22,0))</f>
        <v>0</v>
      </c>
      <c r="O22" s="121">
        <f>IF($C$4="Neattiecināmās izmaksas",IF('10a+c+n'!$Q22="N",'10a+c+n'!O22,0))</f>
        <v>0</v>
      </c>
      <c r="P22" s="122">
        <f>IF($C$4="Neattiecināmās izmaksas",IF('10a+c+n'!$Q22="N",'10a+c+n'!P22,0))</f>
        <v>0</v>
      </c>
    </row>
    <row r="23" spans="1:16" x14ac:dyDescent="0.2">
      <c r="A23" s="53">
        <f>IF(P23=0,0,IF(COUNTBLANK(P23)=1,0,COUNTA($P$14:P23)))</f>
        <v>0</v>
      </c>
      <c r="B23" s="24">
        <f>IF($C$4="Neattiecināmās izmaksas",IF('10a+c+n'!$Q23="N",'10a+c+n'!B23,0))</f>
        <v>0</v>
      </c>
      <c r="C23" s="24">
        <f>IF($C$4="Neattiecināmās izmaksas",IF('10a+c+n'!$Q23="N",'10a+c+n'!C23,0))</f>
        <v>0</v>
      </c>
      <c r="D23" s="24">
        <f>IF($C$4="Neattiecināmās izmaksas",IF('10a+c+n'!$Q23="N",'10a+c+n'!D23,0))</f>
        <v>0</v>
      </c>
      <c r="E23" s="47"/>
      <c r="F23" s="68"/>
      <c r="G23" s="121"/>
      <c r="H23" s="121">
        <f>IF($C$4="Neattiecināmās izmaksas",IF('10a+c+n'!$Q23="N",'10a+c+n'!H23,0))</f>
        <v>0</v>
      </c>
      <c r="I23" s="121"/>
      <c r="J23" s="121"/>
      <c r="K23" s="122">
        <f>IF($C$4="Neattiecināmās izmaksas",IF('10a+c+n'!$Q23="N",'10a+c+n'!K23,0))</f>
        <v>0</v>
      </c>
      <c r="L23" s="84">
        <f>IF($C$4="Neattiecināmās izmaksas",IF('10a+c+n'!$Q23="N",'10a+c+n'!L23,0))</f>
        <v>0</v>
      </c>
      <c r="M23" s="121">
        <f>IF($C$4="Neattiecināmās izmaksas",IF('10a+c+n'!$Q23="N",'10a+c+n'!M23,0))</f>
        <v>0</v>
      </c>
      <c r="N23" s="121">
        <f>IF($C$4="Neattiecināmās izmaksas",IF('10a+c+n'!$Q23="N",'10a+c+n'!N23,0))</f>
        <v>0</v>
      </c>
      <c r="O23" s="121">
        <f>IF($C$4="Neattiecināmās izmaksas",IF('10a+c+n'!$Q23="N",'10a+c+n'!O23,0))</f>
        <v>0</v>
      </c>
      <c r="P23" s="122">
        <f>IF($C$4="Neattiecināmās izmaksas",IF('10a+c+n'!$Q23="N",'10a+c+n'!P23,0))</f>
        <v>0</v>
      </c>
    </row>
    <row r="24" spans="1:16" x14ac:dyDescent="0.2">
      <c r="A24" s="53">
        <f>IF(P24=0,0,IF(COUNTBLANK(P24)=1,0,COUNTA($P$14:P24)))</f>
        <v>0</v>
      </c>
      <c r="B24" s="24">
        <f>IF($C$4="Neattiecināmās izmaksas",IF('10a+c+n'!$Q24="N",'10a+c+n'!B24,0))</f>
        <v>0</v>
      </c>
      <c r="C24" s="24">
        <f>IF($C$4="Neattiecināmās izmaksas",IF('10a+c+n'!$Q24="N",'10a+c+n'!C24,0))</f>
        <v>0</v>
      </c>
      <c r="D24" s="24">
        <f>IF($C$4="Neattiecināmās izmaksas",IF('10a+c+n'!$Q24="N",'10a+c+n'!D24,0))</f>
        <v>0</v>
      </c>
      <c r="E24" s="47"/>
      <c r="F24" s="68"/>
      <c r="G24" s="121"/>
      <c r="H24" s="121">
        <f>IF($C$4="Neattiecināmās izmaksas",IF('10a+c+n'!$Q24="N",'10a+c+n'!H24,0))</f>
        <v>0</v>
      </c>
      <c r="I24" s="121"/>
      <c r="J24" s="121"/>
      <c r="K24" s="122">
        <f>IF($C$4="Neattiecināmās izmaksas",IF('10a+c+n'!$Q24="N",'10a+c+n'!K24,0))</f>
        <v>0</v>
      </c>
      <c r="L24" s="84">
        <f>IF($C$4="Neattiecināmās izmaksas",IF('10a+c+n'!$Q24="N",'10a+c+n'!L24,0))</f>
        <v>0</v>
      </c>
      <c r="M24" s="121">
        <f>IF($C$4="Neattiecināmās izmaksas",IF('10a+c+n'!$Q24="N",'10a+c+n'!M24,0))</f>
        <v>0</v>
      </c>
      <c r="N24" s="121">
        <f>IF($C$4="Neattiecināmās izmaksas",IF('10a+c+n'!$Q24="N",'10a+c+n'!N24,0))</f>
        <v>0</v>
      </c>
      <c r="O24" s="121">
        <f>IF($C$4="Neattiecināmās izmaksas",IF('10a+c+n'!$Q24="N",'10a+c+n'!O24,0))</f>
        <v>0</v>
      </c>
      <c r="P24" s="122">
        <f>IF($C$4="Neattiecināmās izmaksas",IF('10a+c+n'!$Q24="N",'10a+c+n'!P24,0))</f>
        <v>0</v>
      </c>
    </row>
    <row r="25" spans="1:16" x14ac:dyDescent="0.2">
      <c r="A25" s="53">
        <f>IF(P25=0,0,IF(COUNTBLANK(P25)=1,0,COUNTA($P$14:P25)))</f>
        <v>0</v>
      </c>
      <c r="B25" s="24">
        <f>IF($C$4="Neattiecināmās izmaksas",IF('10a+c+n'!$Q25="N",'10a+c+n'!B25,0))</f>
        <v>0</v>
      </c>
      <c r="C25" s="24">
        <f>IF($C$4="Neattiecināmās izmaksas",IF('10a+c+n'!$Q25="N",'10a+c+n'!C25,0))</f>
        <v>0</v>
      </c>
      <c r="D25" s="24">
        <f>IF($C$4="Neattiecināmās izmaksas",IF('10a+c+n'!$Q25="N",'10a+c+n'!D25,0))</f>
        <v>0</v>
      </c>
      <c r="E25" s="47"/>
      <c r="F25" s="68"/>
      <c r="G25" s="121"/>
      <c r="H25" s="121">
        <f>IF($C$4="Neattiecināmās izmaksas",IF('10a+c+n'!$Q25="N",'10a+c+n'!H25,0))</f>
        <v>0</v>
      </c>
      <c r="I25" s="121"/>
      <c r="J25" s="121"/>
      <c r="K25" s="122">
        <f>IF($C$4="Neattiecināmās izmaksas",IF('10a+c+n'!$Q25="N",'10a+c+n'!K25,0))</f>
        <v>0</v>
      </c>
      <c r="L25" s="84">
        <f>IF($C$4="Neattiecināmās izmaksas",IF('10a+c+n'!$Q25="N",'10a+c+n'!L25,0))</f>
        <v>0</v>
      </c>
      <c r="M25" s="121">
        <f>IF($C$4="Neattiecināmās izmaksas",IF('10a+c+n'!$Q25="N",'10a+c+n'!M25,0))</f>
        <v>0</v>
      </c>
      <c r="N25" s="121">
        <f>IF($C$4="Neattiecināmās izmaksas",IF('10a+c+n'!$Q25="N",'10a+c+n'!N25,0))</f>
        <v>0</v>
      </c>
      <c r="O25" s="121">
        <f>IF($C$4="Neattiecināmās izmaksas",IF('10a+c+n'!$Q25="N",'10a+c+n'!O25,0))</f>
        <v>0</v>
      </c>
      <c r="P25" s="122">
        <f>IF($C$4="Neattiecināmās izmaksas",IF('10a+c+n'!$Q25="N",'10a+c+n'!P25,0))</f>
        <v>0</v>
      </c>
    </row>
    <row r="26" spans="1:16" x14ac:dyDescent="0.2">
      <c r="A26" s="53">
        <f>IF(P26=0,0,IF(COUNTBLANK(P26)=1,0,COUNTA($P$14:P26)))</f>
        <v>0</v>
      </c>
      <c r="B26" s="24">
        <f>IF($C$4="Neattiecināmās izmaksas",IF('10a+c+n'!$Q26="N",'10a+c+n'!B26,0))</f>
        <v>0</v>
      </c>
      <c r="C26" s="24">
        <f>IF($C$4="Neattiecināmās izmaksas",IF('10a+c+n'!$Q26="N",'10a+c+n'!C26,0))</f>
        <v>0</v>
      </c>
      <c r="D26" s="24">
        <f>IF($C$4="Neattiecināmās izmaksas",IF('10a+c+n'!$Q26="N",'10a+c+n'!D26,0))</f>
        <v>0</v>
      </c>
      <c r="E26" s="47"/>
      <c r="F26" s="68"/>
      <c r="G26" s="121"/>
      <c r="H26" s="121">
        <f>IF($C$4="Neattiecināmās izmaksas",IF('10a+c+n'!$Q26="N",'10a+c+n'!H26,0))</f>
        <v>0</v>
      </c>
      <c r="I26" s="121"/>
      <c r="J26" s="121"/>
      <c r="K26" s="122">
        <f>IF($C$4="Neattiecināmās izmaksas",IF('10a+c+n'!$Q26="N",'10a+c+n'!K26,0))</f>
        <v>0</v>
      </c>
      <c r="L26" s="84">
        <f>IF($C$4="Neattiecināmās izmaksas",IF('10a+c+n'!$Q26="N",'10a+c+n'!L26,0))</f>
        <v>0</v>
      </c>
      <c r="M26" s="121">
        <f>IF($C$4="Neattiecināmās izmaksas",IF('10a+c+n'!$Q26="N",'10a+c+n'!M26,0))</f>
        <v>0</v>
      </c>
      <c r="N26" s="121">
        <f>IF($C$4="Neattiecināmās izmaksas",IF('10a+c+n'!$Q26="N",'10a+c+n'!N26,0))</f>
        <v>0</v>
      </c>
      <c r="O26" s="121">
        <f>IF($C$4="Neattiecināmās izmaksas",IF('10a+c+n'!$Q26="N",'10a+c+n'!O26,0))</f>
        <v>0</v>
      </c>
      <c r="P26" s="122">
        <f>IF($C$4="Neattiecināmās izmaksas",IF('10a+c+n'!$Q26="N",'10a+c+n'!P26,0))</f>
        <v>0</v>
      </c>
    </row>
    <row r="27" spans="1:16" x14ac:dyDescent="0.2">
      <c r="A27" s="53">
        <f>IF(P27=0,0,IF(COUNTBLANK(P27)=1,0,COUNTA($P$14:P27)))</f>
        <v>0</v>
      </c>
      <c r="B27" s="24">
        <f>IF($C$4="Neattiecināmās izmaksas",IF('10a+c+n'!$Q27="N",'10a+c+n'!B27,0))</f>
        <v>0</v>
      </c>
      <c r="C27" s="24">
        <f>IF($C$4="Neattiecināmās izmaksas",IF('10a+c+n'!$Q27="N",'10a+c+n'!C27,0))</f>
        <v>0</v>
      </c>
      <c r="D27" s="24">
        <f>IF($C$4="Neattiecināmās izmaksas",IF('10a+c+n'!$Q27="N",'10a+c+n'!D27,0))</f>
        <v>0</v>
      </c>
      <c r="E27" s="47"/>
      <c r="F27" s="68"/>
      <c r="G27" s="121"/>
      <c r="H27" s="121">
        <f>IF($C$4="Neattiecināmās izmaksas",IF('10a+c+n'!$Q27="N",'10a+c+n'!H27,0))</f>
        <v>0</v>
      </c>
      <c r="I27" s="121"/>
      <c r="J27" s="121"/>
      <c r="K27" s="122">
        <f>IF($C$4="Neattiecināmās izmaksas",IF('10a+c+n'!$Q27="N",'10a+c+n'!K27,0))</f>
        <v>0</v>
      </c>
      <c r="L27" s="84">
        <f>IF($C$4="Neattiecināmās izmaksas",IF('10a+c+n'!$Q27="N",'10a+c+n'!L27,0))</f>
        <v>0</v>
      </c>
      <c r="M27" s="121">
        <f>IF($C$4="Neattiecināmās izmaksas",IF('10a+c+n'!$Q27="N",'10a+c+n'!M27,0))</f>
        <v>0</v>
      </c>
      <c r="N27" s="121">
        <f>IF($C$4="Neattiecināmās izmaksas",IF('10a+c+n'!$Q27="N",'10a+c+n'!N27,0))</f>
        <v>0</v>
      </c>
      <c r="O27" s="121">
        <f>IF($C$4="Neattiecināmās izmaksas",IF('10a+c+n'!$Q27="N",'10a+c+n'!O27,0))</f>
        <v>0</v>
      </c>
      <c r="P27" s="122">
        <f>IF($C$4="Neattiecināmās izmaksas",IF('10a+c+n'!$Q27="N",'10a+c+n'!P27,0))</f>
        <v>0</v>
      </c>
    </row>
    <row r="28" spans="1:16" x14ac:dyDescent="0.2">
      <c r="A28" s="53">
        <f>IF(P28=0,0,IF(COUNTBLANK(P28)=1,0,COUNTA($P$14:P28)))</f>
        <v>0</v>
      </c>
      <c r="B28" s="24">
        <f>IF($C$4="Neattiecināmās izmaksas",IF('10a+c+n'!$Q28="N",'10a+c+n'!B28,0))</f>
        <v>0</v>
      </c>
      <c r="C28" s="24">
        <f>IF($C$4="Neattiecināmās izmaksas",IF('10a+c+n'!$Q28="N",'10a+c+n'!C28,0))</f>
        <v>0</v>
      </c>
      <c r="D28" s="24">
        <f>IF($C$4="Neattiecināmās izmaksas",IF('10a+c+n'!$Q28="N",'10a+c+n'!D28,0))</f>
        <v>0</v>
      </c>
      <c r="E28" s="47"/>
      <c r="F28" s="68"/>
      <c r="G28" s="121"/>
      <c r="H28" s="121">
        <f>IF($C$4="Neattiecināmās izmaksas",IF('10a+c+n'!$Q28="N",'10a+c+n'!H28,0))</f>
        <v>0</v>
      </c>
      <c r="I28" s="121"/>
      <c r="J28" s="121"/>
      <c r="K28" s="122">
        <f>IF($C$4="Neattiecināmās izmaksas",IF('10a+c+n'!$Q28="N",'10a+c+n'!K28,0))</f>
        <v>0</v>
      </c>
      <c r="L28" s="84">
        <f>IF($C$4="Neattiecināmās izmaksas",IF('10a+c+n'!$Q28="N",'10a+c+n'!L28,0))</f>
        <v>0</v>
      </c>
      <c r="M28" s="121">
        <f>IF($C$4="Neattiecināmās izmaksas",IF('10a+c+n'!$Q28="N",'10a+c+n'!M28,0))</f>
        <v>0</v>
      </c>
      <c r="N28" s="121">
        <f>IF($C$4="Neattiecināmās izmaksas",IF('10a+c+n'!$Q28="N",'10a+c+n'!N28,0))</f>
        <v>0</v>
      </c>
      <c r="O28" s="121">
        <f>IF($C$4="Neattiecināmās izmaksas",IF('10a+c+n'!$Q28="N",'10a+c+n'!O28,0))</f>
        <v>0</v>
      </c>
      <c r="P28" s="122">
        <f>IF($C$4="Neattiecināmās izmaksas",IF('10a+c+n'!$Q28="N",'10a+c+n'!P28,0))</f>
        <v>0</v>
      </c>
    </row>
    <row r="29" spans="1:16" x14ac:dyDescent="0.2">
      <c r="A29" s="53">
        <f>IF(P29=0,0,IF(COUNTBLANK(P29)=1,0,COUNTA($P$14:P29)))</f>
        <v>0</v>
      </c>
      <c r="B29" s="24">
        <f>IF($C$4="Neattiecināmās izmaksas",IF('10a+c+n'!$Q29="N",'10a+c+n'!B29,0))</f>
        <v>0</v>
      </c>
      <c r="C29" s="24">
        <f>IF($C$4="Neattiecināmās izmaksas",IF('10a+c+n'!$Q29="N",'10a+c+n'!C29,0))</f>
        <v>0</v>
      </c>
      <c r="D29" s="24">
        <f>IF($C$4="Neattiecināmās izmaksas",IF('10a+c+n'!$Q29="N",'10a+c+n'!D29,0))</f>
        <v>0</v>
      </c>
      <c r="E29" s="47"/>
      <c r="F29" s="68"/>
      <c r="G29" s="121"/>
      <c r="H29" s="121">
        <f>IF($C$4="Neattiecināmās izmaksas",IF('10a+c+n'!$Q29="N",'10a+c+n'!H29,0))</f>
        <v>0</v>
      </c>
      <c r="I29" s="121"/>
      <c r="J29" s="121"/>
      <c r="K29" s="122">
        <f>IF($C$4="Neattiecināmās izmaksas",IF('10a+c+n'!$Q29="N",'10a+c+n'!K29,0))</f>
        <v>0</v>
      </c>
      <c r="L29" s="84">
        <f>IF($C$4="Neattiecināmās izmaksas",IF('10a+c+n'!$Q29="N",'10a+c+n'!L29,0))</f>
        <v>0</v>
      </c>
      <c r="M29" s="121">
        <f>IF($C$4="Neattiecināmās izmaksas",IF('10a+c+n'!$Q29="N",'10a+c+n'!M29,0))</f>
        <v>0</v>
      </c>
      <c r="N29" s="121">
        <f>IF($C$4="Neattiecināmās izmaksas",IF('10a+c+n'!$Q29="N",'10a+c+n'!N29,0))</f>
        <v>0</v>
      </c>
      <c r="O29" s="121">
        <f>IF($C$4="Neattiecināmās izmaksas",IF('10a+c+n'!$Q29="N",'10a+c+n'!O29,0))</f>
        <v>0</v>
      </c>
      <c r="P29" s="122">
        <f>IF($C$4="Neattiecināmās izmaksas",IF('10a+c+n'!$Q29="N",'10a+c+n'!P29,0))</f>
        <v>0</v>
      </c>
    </row>
    <row r="30" spans="1:16" x14ac:dyDescent="0.2">
      <c r="A30" s="53">
        <f>IF(P30=0,0,IF(COUNTBLANK(P30)=1,0,COUNTA($P$14:P30)))</f>
        <v>0</v>
      </c>
      <c r="B30" s="24">
        <f>IF($C$4="Neattiecināmās izmaksas",IF('10a+c+n'!$Q30="N",'10a+c+n'!B30,0))</f>
        <v>0</v>
      </c>
      <c r="C30" s="24">
        <f>IF($C$4="Neattiecināmās izmaksas",IF('10a+c+n'!$Q30="N",'10a+c+n'!C30,0))</f>
        <v>0</v>
      </c>
      <c r="D30" s="24">
        <f>IF($C$4="Neattiecināmās izmaksas",IF('10a+c+n'!$Q30="N",'10a+c+n'!D30,0))</f>
        <v>0</v>
      </c>
      <c r="E30" s="47"/>
      <c r="F30" s="68"/>
      <c r="G30" s="121"/>
      <c r="H30" s="121">
        <f>IF($C$4="Neattiecināmās izmaksas",IF('10a+c+n'!$Q30="N",'10a+c+n'!H30,0))</f>
        <v>0</v>
      </c>
      <c r="I30" s="121"/>
      <c r="J30" s="121"/>
      <c r="K30" s="122">
        <f>IF($C$4="Neattiecināmās izmaksas",IF('10a+c+n'!$Q30="N",'10a+c+n'!K30,0))</f>
        <v>0</v>
      </c>
      <c r="L30" s="84">
        <f>IF($C$4="Neattiecināmās izmaksas",IF('10a+c+n'!$Q30="N",'10a+c+n'!L30,0))</f>
        <v>0</v>
      </c>
      <c r="M30" s="121">
        <f>IF($C$4="Neattiecināmās izmaksas",IF('10a+c+n'!$Q30="N",'10a+c+n'!M30,0))</f>
        <v>0</v>
      </c>
      <c r="N30" s="121">
        <f>IF($C$4="Neattiecināmās izmaksas",IF('10a+c+n'!$Q30="N",'10a+c+n'!N30,0))</f>
        <v>0</v>
      </c>
      <c r="O30" s="121">
        <f>IF($C$4="Neattiecināmās izmaksas",IF('10a+c+n'!$Q30="N",'10a+c+n'!O30,0))</f>
        <v>0</v>
      </c>
      <c r="P30" s="122">
        <f>IF($C$4="Neattiecināmās izmaksas",IF('10a+c+n'!$Q30="N",'10a+c+n'!P30,0))</f>
        <v>0</v>
      </c>
    </row>
    <row r="31" spans="1:16" x14ac:dyDescent="0.2">
      <c r="A31" s="53">
        <f>IF(P31=0,0,IF(COUNTBLANK(P31)=1,0,COUNTA($P$14:P31)))</f>
        <v>0</v>
      </c>
      <c r="B31" s="24">
        <f>IF($C$4="Neattiecināmās izmaksas",IF('10a+c+n'!$Q31="N",'10a+c+n'!B31,0))</f>
        <v>0</v>
      </c>
      <c r="C31" s="24">
        <f>IF($C$4="Neattiecināmās izmaksas",IF('10a+c+n'!$Q31="N",'10a+c+n'!C31,0))</f>
        <v>0</v>
      </c>
      <c r="D31" s="24">
        <f>IF($C$4="Neattiecināmās izmaksas",IF('10a+c+n'!$Q31="N",'10a+c+n'!D31,0))</f>
        <v>0</v>
      </c>
      <c r="E31" s="47"/>
      <c r="F31" s="68"/>
      <c r="G31" s="121"/>
      <c r="H31" s="121">
        <f>IF($C$4="Neattiecināmās izmaksas",IF('10a+c+n'!$Q31="N",'10a+c+n'!H31,0))</f>
        <v>0</v>
      </c>
      <c r="I31" s="121"/>
      <c r="J31" s="121"/>
      <c r="K31" s="122">
        <f>IF($C$4="Neattiecināmās izmaksas",IF('10a+c+n'!$Q31="N",'10a+c+n'!K31,0))</f>
        <v>0</v>
      </c>
      <c r="L31" s="84">
        <f>IF($C$4="Neattiecināmās izmaksas",IF('10a+c+n'!$Q31="N",'10a+c+n'!L31,0))</f>
        <v>0</v>
      </c>
      <c r="M31" s="121">
        <f>IF($C$4="Neattiecināmās izmaksas",IF('10a+c+n'!$Q31="N",'10a+c+n'!M31,0))</f>
        <v>0</v>
      </c>
      <c r="N31" s="121">
        <f>IF($C$4="Neattiecināmās izmaksas",IF('10a+c+n'!$Q31="N",'10a+c+n'!N31,0))</f>
        <v>0</v>
      </c>
      <c r="O31" s="121">
        <f>IF($C$4="Neattiecināmās izmaksas",IF('10a+c+n'!$Q31="N",'10a+c+n'!O31,0))</f>
        <v>0</v>
      </c>
      <c r="P31" s="122">
        <f>IF($C$4="Neattiecināmās izmaksas",IF('10a+c+n'!$Q31="N",'10a+c+n'!P31,0))</f>
        <v>0</v>
      </c>
    </row>
    <row r="32" spans="1:16" x14ac:dyDescent="0.2">
      <c r="A32" s="53">
        <f>IF(P32=0,0,IF(COUNTBLANK(P32)=1,0,COUNTA($P$14:P32)))</f>
        <v>0</v>
      </c>
      <c r="B32" s="24">
        <f>IF($C$4="Neattiecināmās izmaksas",IF('10a+c+n'!$Q32="N",'10a+c+n'!B32,0))</f>
        <v>0</v>
      </c>
      <c r="C32" s="24">
        <f>IF($C$4="Neattiecināmās izmaksas",IF('10a+c+n'!$Q32="N",'10a+c+n'!C32,0))</f>
        <v>0</v>
      </c>
      <c r="D32" s="24">
        <f>IF($C$4="Neattiecināmās izmaksas",IF('10a+c+n'!$Q32="N",'10a+c+n'!D32,0))</f>
        <v>0</v>
      </c>
      <c r="E32" s="47"/>
      <c r="F32" s="68"/>
      <c r="G32" s="121"/>
      <c r="H32" s="121">
        <f>IF($C$4="Neattiecināmās izmaksas",IF('10a+c+n'!$Q32="N",'10a+c+n'!H32,0))</f>
        <v>0</v>
      </c>
      <c r="I32" s="121"/>
      <c r="J32" s="121"/>
      <c r="K32" s="122">
        <f>IF($C$4="Neattiecināmās izmaksas",IF('10a+c+n'!$Q32="N",'10a+c+n'!K32,0))</f>
        <v>0</v>
      </c>
      <c r="L32" s="84">
        <f>IF($C$4="Neattiecināmās izmaksas",IF('10a+c+n'!$Q32="N",'10a+c+n'!L32,0))</f>
        <v>0</v>
      </c>
      <c r="M32" s="121">
        <f>IF($C$4="Neattiecināmās izmaksas",IF('10a+c+n'!$Q32="N",'10a+c+n'!M32,0))</f>
        <v>0</v>
      </c>
      <c r="N32" s="121">
        <f>IF($C$4="Neattiecināmās izmaksas",IF('10a+c+n'!$Q32="N",'10a+c+n'!N32,0))</f>
        <v>0</v>
      </c>
      <c r="O32" s="121">
        <f>IF($C$4="Neattiecināmās izmaksas",IF('10a+c+n'!$Q32="N",'10a+c+n'!O32,0))</f>
        <v>0</v>
      </c>
      <c r="P32" s="122">
        <f>IF($C$4="Neattiecināmās izmaksas",IF('10a+c+n'!$Q32="N",'10a+c+n'!P32,0))</f>
        <v>0</v>
      </c>
    </row>
    <row r="33" spans="1:16" x14ac:dyDescent="0.2">
      <c r="A33" s="53">
        <f>IF(P33=0,0,IF(COUNTBLANK(P33)=1,0,COUNTA($P$14:P33)))</f>
        <v>0</v>
      </c>
      <c r="B33" s="24">
        <f>IF($C$4="Neattiecināmās izmaksas",IF('10a+c+n'!$Q33="N",'10a+c+n'!B33,0))</f>
        <v>0</v>
      </c>
      <c r="C33" s="24">
        <f>IF($C$4="Neattiecināmās izmaksas",IF('10a+c+n'!$Q33="N",'10a+c+n'!C33,0))</f>
        <v>0</v>
      </c>
      <c r="D33" s="24">
        <f>IF($C$4="Neattiecināmās izmaksas",IF('10a+c+n'!$Q33="N",'10a+c+n'!D33,0))</f>
        <v>0</v>
      </c>
      <c r="E33" s="47"/>
      <c r="F33" s="68"/>
      <c r="G33" s="121"/>
      <c r="H33" s="121">
        <f>IF($C$4="Neattiecināmās izmaksas",IF('10a+c+n'!$Q33="N",'10a+c+n'!H33,0))</f>
        <v>0</v>
      </c>
      <c r="I33" s="121"/>
      <c r="J33" s="121"/>
      <c r="K33" s="122">
        <f>IF($C$4="Neattiecināmās izmaksas",IF('10a+c+n'!$Q33="N",'10a+c+n'!K33,0))</f>
        <v>0</v>
      </c>
      <c r="L33" s="84">
        <f>IF($C$4="Neattiecināmās izmaksas",IF('10a+c+n'!$Q33="N",'10a+c+n'!L33,0))</f>
        <v>0</v>
      </c>
      <c r="M33" s="121">
        <f>IF($C$4="Neattiecināmās izmaksas",IF('10a+c+n'!$Q33="N",'10a+c+n'!M33,0))</f>
        <v>0</v>
      </c>
      <c r="N33" s="121">
        <f>IF($C$4="Neattiecināmās izmaksas",IF('10a+c+n'!$Q33="N",'10a+c+n'!N33,0))</f>
        <v>0</v>
      </c>
      <c r="O33" s="121">
        <f>IF($C$4="Neattiecināmās izmaksas",IF('10a+c+n'!$Q33="N",'10a+c+n'!O33,0))</f>
        <v>0</v>
      </c>
      <c r="P33" s="122">
        <f>IF($C$4="Neattiecināmās izmaksas",IF('10a+c+n'!$Q33="N",'10a+c+n'!P33,0))</f>
        <v>0</v>
      </c>
    </row>
    <row r="34" spans="1:16" x14ac:dyDescent="0.2">
      <c r="A34" s="53">
        <f>IF(P34=0,0,IF(COUNTBLANK(P34)=1,0,COUNTA($P$14:P34)))</f>
        <v>0</v>
      </c>
      <c r="B34" s="24">
        <f>IF($C$4="Neattiecināmās izmaksas",IF('10a+c+n'!$Q34="N",'10a+c+n'!B34,0))</f>
        <v>0</v>
      </c>
      <c r="C34" s="24">
        <f>IF($C$4="Neattiecināmās izmaksas",IF('10a+c+n'!$Q34="N",'10a+c+n'!C34,0))</f>
        <v>0</v>
      </c>
      <c r="D34" s="24">
        <f>IF($C$4="Neattiecināmās izmaksas",IF('10a+c+n'!$Q34="N",'10a+c+n'!D34,0))</f>
        <v>0</v>
      </c>
      <c r="E34" s="47"/>
      <c r="F34" s="68"/>
      <c r="G34" s="121"/>
      <c r="H34" s="121">
        <f>IF($C$4="Neattiecināmās izmaksas",IF('10a+c+n'!$Q34="N",'10a+c+n'!H34,0))</f>
        <v>0</v>
      </c>
      <c r="I34" s="121"/>
      <c r="J34" s="121"/>
      <c r="K34" s="122">
        <f>IF($C$4="Neattiecināmās izmaksas",IF('10a+c+n'!$Q34="N",'10a+c+n'!K34,0))</f>
        <v>0</v>
      </c>
      <c r="L34" s="84">
        <f>IF($C$4="Neattiecināmās izmaksas",IF('10a+c+n'!$Q34="N",'10a+c+n'!L34,0))</f>
        <v>0</v>
      </c>
      <c r="M34" s="121">
        <f>IF($C$4="Neattiecināmās izmaksas",IF('10a+c+n'!$Q34="N",'10a+c+n'!M34,0))</f>
        <v>0</v>
      </c>
      <c r="N34" s="121">
        <f>IF($C$4="Neattiecināmās izmaksas",IF('10a+c+n'!$Q34="N",'10a+c+n'!N34,0))</f>
        <v>0</v>
      </c>
      <c r="O34" s="121">
        <f>IF($C$4="Neattiecināmās izmaksas",IF('10a+c+n'!$Q34="N",'10a+c+n'!O34,0))</f>
        <v>0</v>
      </c>
      <c r="P34" s="122">
        <f>IF($C$4="Neattiecināmās izmaksas",IF('10a+c+n'!$Q34="N",'10a+c+n'!P34,0))</f>
        <v>0</v>
      </c>
    </row>
    <row r="35" spans="1:16" x14ac:dyDescent="0.2">
      <c r="A35" s="53">
        <f>IF(P35=0,0,IF(COUNTBLANK(P35)=1,0,COUNTA($P$14:P35)))</f>
        <v>0</v>
      </c>
      <c r="B35" s="24">
        <f>IF($C$4="Neattiecināmās izmaksas",IF('10a+c+n'!$Q35="N",'10a+c+n'!B35,0))</f>
        <v>0</v>
      </c>
      <c r="C35" s="24">
        <f>IF($C$4="Neattiecināmās izmaksas",IF('10a+c+n'!$Q35="N",'10a+c+n'!C35,0))</f>
        <v>0</v>
      </c>
      <c r="D35" s="24">
        <f>IF($C$4="Neattiecināmās izmaksas",IF('10a+c+n'!$Q35="N",'10a+c+n'!D35,0))</f>
        <v>0</v>
      </c>
      <c r="E35" s="47"/>
      <c r="F35" s="68"/>
      <c r="G35" s="121"/>
      <c r="H35" s="121">
        <f>IF($C$4="Neattiecināmās izmaksas",IF('10a+c+n'!$Q35="N",'10a+c+n'!H35,0))</f>
        <v>0</v>
      </c>
      <c r="I35" s="121"/>
      <c r="J35" s="121"/>
      <c r="K35" s="122">
        <f>IF($C$4="Neattiecināmās izmaksas",IF('10a+c+n'!$Q35="N",'10a+c+n'!K35,0))</f>
        <v>0</v>
      </c>
      <c r="L35" s="84">
        <f>IF($C$4="Neattiecināmās izmaksas",IF('10a+c+n'!$Q35="N",'10a+c+n'!L35,0))</f>
        <v>0</v>
      </c>
      <c r="M35" s="121">
        <f>IF($C$4="Neattiecināmās izmaksas",IF('10a+c+n'!$Q35="N",'10a+c+n'!M35,0))</f>
        <v>0</v>
      </c>
      <c r="N35" s="121">
        <f>IF($C$4="Neattiecināmās izmaksas",IF('10a+c+n'!$Q35="N",'10a+c+n'!N35,0))</f>
        <v>0</v>
      </c>
      <c r="O35" s="121">
        <f>IF($C$4="Neattiecināmās izmaksas",IF('10a+c+n'!$Q35="N",'10a+c+n'!O35,0))</f>
        <v>0</v>
      </c>
      <c r="P35" s="122">
        <f>IF($C$4="Neattiecināmās izmaksas",IF('10a+c+n'!$Q35="N",'10a+c+n'!P35,0))</f>
        <v>0</v>
      </c>
    </row>
    <row r="36" spans="1:16" x14ac:dyDescent="0.2">
      <c r="A36" s="53">
        <f>IF(P36=0,0,IF(COUNTBLANK(P36)=1,0,COUNTA($P$14:P36)))</f>
        <v>0</v>
      </c>
      <c r="B36" s="24">
        <f>IF($C$4="Neattiecināmās izmaksas",IF('10a+c+n'!$Q36="N",'10a+c+n'!B36,0))</f>
        <v>0</v>
      </c>
      <c r="C36" s="24">
        <f>IF($C$4="Neattiecināmās izmaksas",IF('10a+c+n'!$Q36="N",'10a+c+n'!C36,0))</f>
        <v>0</v>
      </c>
      <c r="D36" s="24">
        <f>IF($C$4="Neattiecināmās izmaksas",IF('10a+c+n'!$Q36="N",'10a+c+n'!D36,0))</f>
        <v>0</v>
      </c>
      <c r="E36" s="47"/>
      <c r="F36" s="68"/>
      <c r="G36" s="121"/>
      <c r="H36" s="121">
        <f>IF($C$4="Neattiecināmās izmaksas",IF('10a+c+n'!$Q36="N",'10a+c+n'!H36,0))</f>
        <v>0</v>
      </c>
      <c r="I36" s="121"/>
      <c r="J36" s="121"/>
      <c r="K36" s="122">
        <f>IF($C$4="Neattiecināmās izmaksas",IF('10a+c+n'!$Q36="N",'10a+c+n'!K36,0))</f>
        <v>0</v>
      </c>
      <c r="L36" s="84">
        <f>IF($C$4="Neattiecināmās izmaksas",IF('10a+c+n'!$Q36="N",'10a+c+n'!L36,0))</f>
        <v>0</v>
      </c>
      <c r="M36" s="121">
        <f>IF($C$4="Neattiecināmās izmaksas",IF('10a+c+n'!$Q36="N",'10a+c+n'!M36,0))</f>
        <v>0</v>
      </c>
      <c r="N36" s="121">
        <f>IF($C$4="Neattiecināmās izmaksas",IF('10a+c+n'!$Q36="N",'10a+c+n'!N36,0))</f>
        <v>0</v>
      </c>
      <c r="O36" s="121">
        <f>IF($C$4="Neattiecināmās izmaksas",IF('10a+c+n'!$Q36="N",'10a+c+n'!O36,0))</f>
        <v>0</v>
      </c>
      <c r="P36" s="122">
        <f>IF($C$4="Neattiecināmās izmaksas",IF('10a+c+n'!$Q36="N",'10a+c+n'!P36,0))</f>
        <v>0</v>
      </c>
    </row>
    <row r="37" spans="1:16" x14ac:dyDescent="0.2">
      <c r="A37" s="53">
        <f>IF(P37=0,0,IF(COUNTBLANK(P37)=1,0,COUNTA($P$14:P37)))</f>
        <v>0</v>
      </c>
      <c r="B37" s="24">
        <f>IF($C$4="Neattiecināmās izmaksas",IF('10a+c+n'!$Q37="N",'10a+c+n'!B37,0))</f>
        <v>0</v>
      </c>
      <c r="C37" s="24">
        <f>IF($C$4="Neattiecināmās izmaksas",IF('10a+c+n'!$Q37="N",'10a+c+n'!C37,0))</f>
        <v>0</v>
      </c>
      <c r="D37" s="24">
        <f>IF($C$4="Neattiecināmās izmaksas",IF('10a+c+n'!$Q37="N",'10a+c+n'!D37,0))</f>
        <v>0</v>
      </c>
      <c r="E37" s="47"/>
      <c r="F37" s="68"/>
      <c r="G37" s="121"/>
      <c r="H37" s="121">
        <f>IF($C$4="Neattiecināmās izmaksas",IF('10a+c+n'!$Q37="N",'10a+c+n'!H37,0))</f>
        <v>0</v>
      </c>
      <c r="I37" s="121"/>
      <c r="J37" s="121"/>
      <c r="K37" s="122">
        <f>IF($C$4="Neattiecināmās izmaksas",IF('10a+c+n'!$Q37="N",'10a+c+n'!K37,0))</f>
        <v>0</v>
      </c>
      <c r="L37" s="84">
        <f>IF($C$4="Neattiecināmās izmaksas",IF('10a+c+n'!$Q37="N",'10a+c+n'!L37,0))</f>
        <v>0</v>
      </c>
      <c r="M37" s="121">
        <f>IF($C$4="Neattiecināmās izmaksas",IF('10a+c+n'!$Q37="N",'10a+c+n'!M37,0))</f>
        <v>0</v>
      </c>
      <c r="N37" s="121">
        <f>IF($C$4="Neattiecināmās izmaksas",IF('10a+c+n'!$Q37="N",'10a+c+n'!N37,0))</f>
        <v>0</v>
      </c>
      <c r="O37" s="121">
        <f>IF($C$4="Neattiecināmās izmaksas",IF('10a+c+n'!$Q37="N",'10a+c+n'!O37,0))</f>
        <v>0</v>
      </c>
      <c r="P37" s="122">
        <f>IF($C$4="Neattiecināmās izmaksas",IF('10a+c+n'!$Q37="N",'10a+c+n'!P37,0))</f>
        <v>0</v>
      </c>
    </row>
    <row r="38" spans="1:16" x14ac:dyDescent="0.2">
      <c r="A38" s="53">
        <f>IF(P38=0,0,IF(COUNTBLANK(P38)=1,0,COUNTA($P$14:P38)))</f>
        <v>0</v>
      </c>
      <c r="B38" s="24">
        <f>IF($C$4="Neattiecināmās izmaksas",IF('10a+c+n'!$Q38="N",'10a+c+n'!B38,0))</f>
        <v>0</v>
      </c>
      <c r="C38" s="24">
        <f>IF($C$4="Neattiecināmās izmaksas",IF('10a+c+n'!$Q38="N",'10a+c+n'!C38,0))</f>
        <v>0</v>
      </c>
      <c r="D38" s="24">
        <f>IF($C$4="Neattiecināmās izmaksas",IF('10a+c+n'!$Q38="N",'10a+c+n'!D38,0))</f>
        <v>0</v>
      </c>
      <c r="E38" s="47"/>
      <c r="F38" s="68"/>
      <c r="G38" s="121"/>
      <c r="H38" s="121">
        <f>IF($C$4="Neattiecināmās izmaksas",IF('10a+c+n'!$Q38="N",'10a+c+n'!H38,0))</f>
        <v>0</v>
      </c>
      <c r="I38" s="121"/>
      <c r="J38" s="121"/>
      <c r="K38" s="122">
        <f>IF($C$4="Neattiecināmās izmaksas",IF('10a+c+n'!$Q38="N",'10a+c+n'!K38,0))</f>
        <v>0</v>
      </c>
      <c r="L38" s="84">
        <f>IF($C$4="Neattiecināmās izmaksas",IF('10a+c+n'!$Q38="N",'10a+c+n'!L38,0))</f>
        <v>0</v>
      </c>
      <c r="M38" s="121">
        <f>IF($C$4="Neattiecināmās izmaksas",IF('10a+c+n'!$Q38="N",'10a+c+n'!M38,0))</f>
        <v>0</v>
      </c>
      <c r="N38" s="121">
        <f>IF($C$4="Neattiecināmās izmaksas",IF('10a+c+n'!$Q38="N",'10a+c+n'!N38,0))</f>
        <v>0</v>
      </c>
      <c r="O38" s="121">
        <f>IF($C$4="Neattiecināmās izmaksas",IF('10a+c+n'!$Q38="N",'10a+c+n'!O38,0))</f>
        <v>0</v>
      </c>
      <c r="P38" s="122">
        <f>IF($C$4="Neattiecināmās izmaksas",IF('10a+c+n'!$Q38="N",'10a+c+n'!P38,0))</f>
        <v>0</v>
      </c>
    </row>
    <row r="39" spans="1:16" x14ac:dyDescent="0.2">
      <c r="A39" s="53">
        <f>IF(P39=0,0,IF(COUNTBLANK(P39)=1,0,COUNTA($P$14:P39)))</f>
        <v>0</v>
      </c>
      <c r="B39" s="24">
        <f>IF($C$4="Neattiecināmās izmaksas",IF('10a+c+n'!$Q39="N",'10a+c+n'!B39,0))</f>
        <v>0</v>
      </c>
      <c r="C39" s="24">
        <f>IF($C$4="Neattiecināmās izmaksas",IF('10a+c+n'!$Q39="N",'10a+c+n'!C39,0))</f>
        <v>0</v>
      </c>
      <c r="D39" s="24">
        <f>IF($C$4="Neattiecināmās izmaksas",IF('10a+c+n'!$Q39="N",'10a+c+n'!D39,0))</f>
        <v>0</v>
      </c>
      <c r="E39" s="47"/>
      <c r="F39" s="68"/>
      <c r="G39" s="121"/>
      <c r="H39" s="121">
        <f>IF($C$4="Neattiecināmās izmaksas",IF('10a+c+n'!$Q39="N",'10a+c+n'!H39,0))</f>
        <v>0</v>
      </c>
      <c r="I39" s="121"/>
      <c r="J39" s="121"/>
      <c r="K39" s="122">
        <f>IF($C$4="Neattiecināmās izmaksas",IF('10a+c+n'!$Q39="N",'10a+c+n'!K39,0))</f>
        <v>0</v>
      </c>
      <c r="L39" s="84">
        <f>IF($C$4="Neattiecināmās izmaksas",IF('10a+c+n'!$Q39="N",'10a+c+n'!L39,0))</f>
        <v>0</v>
      </c>
      <c r="M39" s="121">
        <f>IF($C$4="Neattiecināmās izmaksas",IF('10a+c+n'!$Q39="N",'10a+c+n'!M39,0))</f>
        <v>0</v>
      </c>
      <c r="N39" s="121">
        <f>IF($C$4="Neattiecināmās izmaksas",IF('10a+c+n'!$Q39="N",'10a+c+n'!N39,0))</f>
        <v>0</v>
      </c>
      <c r="O39" s="121">
        <f>IF($C$4="Neattiecināmās izmaksas",IF('10a+c+n'!$Q39="N",'10a+c+n'!O39,0))</f>
        <v>0</v>
      </c>
      <c r="P39" s="122">
        <f>IF($C$4="Neattiecināmās izmaksas",IF('10a+c+n'!$Q39="N",'10a+c+n'!P39,0))</f>
        <v>0</v>
      </c>
    </row>
    <row r="40" spans="1:16" x14ac:dyDescent="0.2">
      <c r="A40" s="53">
        <f>IF(P40=0,0,IF(COUNTBLANK(P40)=1,0,COUNTA($P$14:P40)))</f>
        <v>0</v>
      </c>
      <c r="B40" s="24">
        <f>IF($C$4="Neattiecināmās izmaksas",IF('10a+c+n'!$Q40="N",'10a+c+n'!B40,0))</f>
        <v>0</v>
      </c>
      <c r="C40" s="24">
        <f>IF($C$4="Neattiecināmās izmaksas",IF('10a+c+n'!$Q40="N",'10a+c+n'!C40,0))</f>
        <v>0</v>
      </c>
      <c r="D40" s="24">
        <f>IF($C$4="Neattiecināmās izmaksas",IF('10a+c+n'!$Q40="N",'10a+c+n'!D40,0))</f>
        <v>0</v>
      </c>
      <c r="E40" s="47"/>
      <c r="F40" s="68"/>
      <c r="G40" s="121"/>
      <c r="H40" s="121">
        <f>IF($C$4="Neattiecināmās izmaksas",IF('10a+c+n'!$Q40="N",'10a+c+n'!H40,0))</f>
        <v>0</v>
      </c>
      <c r="I40" s="121"/>
      <c r="J40" s="121"/>
      <c r="K40" s="122">
        <f>IF($C$4="Neattiecināmās izmaksas",IF('10a+c+n'!$Q40="N",'10a+c+n'!K40,0))</f>
        <v>0</v>
      </c>
      <c r="L40" s="84">
        <f>IF($C$4="Neattiecināmās izmaksas",IF('10a+c+n'!$Q40="N",'10a+c+n'!L40,0))</f>
        <v>0</v>
      </c>
      <c r="M40" s="121">
        <f>IF($C$4="Neattiecināmās izmaksas",IF('10a+c+n'!$Q40="N",'10a+c+n'!M40,0))</f>
        <v>0</v>
      </c>
      <c r="N40" s="121">
        <f>IF($C$4="Neattiecināmās izmaksas",IF('10a+c+n'!$Q40="N",'10a+c+n'!N40,0))</f>
        <v>0</v>
      </c>
      <c r="O40" s="121">
        <f>IF($C$4="Neattiecināmās izmaksas",IF('10a+c+n'!$Q40="N",'10a+c+n'!O40,0))</f>
        <v>0</v>
      </c>
      <c r="P40" s="122">
        <f>IF($C$4="Neattiecināmās izmaksas",IF('10a+c+n'!$Q40="N",'10a+c+n'!P40,0))</f>
        <v>0</v>
      </c>
    </row>
    <row r="41" spans="1:16" x14ac:dyDescent="0.2">
      <c r="A41" s="53">
        <f>IF(P41=0,0,IF(COUNTBLANK(P41)=1,0,COUNTA($P$14:P41)))</f>
        <v>0</v>
      </c>
      <c r="B41" s="24">
        <f>IF($C$4="Neattiecināmās izmaksas",IF('10a+c+n'!$Q41="N",'10a+c+n'!B41,0))</f>
        <v>0</v>
      </c>
      <c r="C41" s="24">
        <f>IF($C$4="Neattiecināmās izmaksas",IF('10a+c+n'!$Q41="N",'10a+c+n'!C41,0))</f>
        <v>0</v>
      </c>
      <c r="D41" s="24">
        <f>IF($C$4="Neattiecināmās izmaksas",IF('10a+c+n'!$Q41="N",'10a+c+n'!D41,0))</f>
        <v>0</v>
      </c>
      <c r="E41" s="47"/>
      <c r="F41" s="68"/>
      <c r="G41" s="121"/>
      <c r="H41" s="121">
        <f>IF($C$4="Neattiecināmās izmaksas",IF('10a+c+n'!$Q41="N",'10a+c+n'!H41,0))</f>
        <v>0</v>
      </c>
      <c r="I41" s="121"/>
      <c r="J41" s="121"/>
      <c r="K41" s="122">
        <f>IF($C$4="Neattiecināmās izmaksas",IF('10a+c+n'!$Q41="N",'10a+c+n'!K41,0))</f>
        <v>0</v>
      </c>
      <c r="L41" s="84">
        <f>IF($C$4="Neattiecināmās izmaksas",IF('10a+c+n'!$Q41="N",'10a+c+n'!L41,0))</f>
        <v>0</v>
      </c>
      <c r="M41" s="121">
        <f>IF($C$4="Neattiecināmās izmaksas",IF('10a+c+n'!$Q41="N",'10a+c+n'!M41,0))</f>
        <v>0</v>
      </c>
      <c r="N41" s="121">
        <f>IF($C$4="Neattiecināmās izmaksas",IF('10a+c+n'!$Q41="N",'10a+c+n'!N41,0))</f>
        <v>0</v>
      </c>
      <c r="O41" s="121">
        <f>IF($C$4="Neattiecināmās izmaksas",IF('10a+c+n'!$Q41="N",'10a+c+n'!O41,0))</f>
        <v>0</v>
      </c>
      <c r="P41" s="122">
        <f>IF($C$4="Neattiecināmās izmaksas",IF('10a+c+n'!$Q41="N",'10a+c+n'!P41,0))</f>
        <v>0</v>
      </c>
    </row>
    <row r="42" spans="1:16" x14ac:dyDescent="0.2">
      <c r="A42" s="53">
        <f>IF(P42=0,0,IF(COUNTBLANK(P42)=1,0,COUNTA($P$14:P42)))</f>
        <v>0</v>
      </c>
      <c r="B42" s="24">
        <f>IF($C$4="Neattiecināmās izmaksas",IF('10a+c+n'!$Q42="N",'10a+c+n'!B42,0))</f>
        <v>0</v>
      </c>
      <c r="C42" s="24">
        <f>IF($C$4="Neattiecināmās izmaksas",IF('10a+c+n'!$Q42="N",'10a+c+n'!C42,0))</f>
        <v>0</v>
      </c>
      <c r="D42" s="24">
        <f>IF($C$4="Neattiecināmās izmaksas",IF('10a+c+n'!$Q42="N",'10a+c+n'!D42,0))</f>
        <v>0</v>
      </c>
      <c r="E42" s="47"/>
      <c r="F42" s="68"/>
      <c r="G42" s="121"/>
      <c r="H42" s="121">
        <f>IF($C$4="Neattiecināmās izmaksas",IF('10a+c+n'!$Q42="N",'10a+c+n'!H42,0))</f>
        <v>0</v>
      </c>
      <c r="I42" s="121"/>
      <c r="J42" s="121"/>
      <c r="K42" s="122">
        <f>IF($C$4="Neattiecināmās izmaksas",IF('10a+c+n'!$Q42="N",'10a+c+n'!K42,0))</f>
        <v>0</v>
      </c>
      <c r="L42" s="84">
        <f>IF($C$4="Neattiecināmās izmaksas",IF('10a+c+n'!$Q42="N",'10a+c+n'!L42,0))</f>
        <v>0</v>
      </c>
      <c r="M42" s="121">
        <f>IF($C$4="Neattiecināmās izmaksas",IF('10a+c+n'!$Q42="N",'10a+c+n'!M42,0))</f>
        <v>0</v>
      </c>
      <c r="N42" s="121">
        <f>IF($C$4="Neattiecināmās izmaksas",IF('10a+c+n'!$Q42="N",'10a+c+n'!N42,0))</f>
        <v>0</v>
      </c>
      <c r="O42" s="121">
        <f>IF($C$4="Neattiecināmās izmaksas",IF('10a+c+n'!$Q42="N",'10a+c+n'!O42,0))</f>
        <v>0</v>
      </c>
      <c r="P42" s="122">
        <f>IF($C$4="Neattiecināmās izmaksas",IF('10a+c+n'!$Q42="N",'10a+c+n'!P42,0))</f>
        <v>0</v>
      </c>
    </row>
    <row r="43" spans="1:16" x14ac:dyDescent="0.2">
      <c r="A43" s="53">
        <f>IF(P43=0,0,IF(COUNTBLANK(P43)=1,0,COUNTA($P$14:P43)))</f>
        <v>0</v>
      </c>
      <c r="B43" s="24">
        <f>IF($C$4="Neattiecināmās izmaksas",IF('10a+c+n'!$Q43="N",'10a+c+n'!B43,0))</f>
        <v>0</v>
      </c>
      <c r="C43" s="24">
        <f>IF($C$4="Neattiecināmās izmaksas",IF('10a+c+n'!$Q43="N",'10a+c+n'!C43,0))</f>
        <v>0</v>
      </c>
      <c r="D43" s="24">
        <f>IF($C$4="Neattiecināmās izmaksas",IF('10a+c+n'!$Q43="N",'10a+c+n'!D43,0))</f>
        <v>0</v>
      </c>
      <c r="E43" s="47"/>
      <c r="F43" s="68"/>
      <c r="G43" s="121"/>
      <c r="H43" s="121">
        <f>IF($C$4="Neattiecināmās izmaksas",IF('10a+c+n'!$Q43="N",'10a+c+n'!H43,0))</f>
        <v>0</v>
      </c>
      <c r="I43" s="121"/>
      <c r="J43" s="121"/>
      <c r="K43" s="122">
        <f>IF($C$4="Neattiecināmās izmaksas",IF('10a+c+n'!$Q43="N",'10a+c+n'!K43,0))</f>
        <v>0</v>
      </c>
      <c r="L43" s="84">
        <f>IF($C$4="Neattiecināmās izmaksas",IF('10a+c+n'!$Q43="N",'10a+c+n'!L43,0))</f>
        <v>0</v>
      </c>
      <c r="M43" s="121">
        <f>IF($C$4="Neattiecināmās izmaksas",IF('10a+c+n'!$Q43="N",'10a+c+n'!M43,0))</f>
        <v>0</v>
      </c>
      <c r="N43" s="121">
        <f>IF($C$4="Neattiecināmās izmaksas",IF('10a+c+n'!$Q43="N",'10a+c+n'!N43,0))</f>
        <v>0</v>
      </c>
      <c r="O43" s="121">
        <f>IF($C$4="Neattiecināmās izmaksas",IF('10a+c+n'!$Q43="N",'10a+c+n'!O43,0))</f>
        <v>0</v>
      </c>
      <c r="P43" s="122">
        <f>IF($C$4="Neattiecināmās izmaksas",IF('10a+c+n'!$Q43="N",'10a+c+n'!P43,0))</f>
        <v>0</v>
      </c>
    </row>
    <row r="44" spans="1:16" x14ac:dyDescent="0.2">
      <c r="A44" s="53">
        <f>IF(P44=0,0,IF(COUNTBLANK(P44)=1,0,COUNTA($P$14:P44)))</f>
        <v>0</v>
      </c>
      <c r="B44" s="24">
        <f>IF($C$4="Neattiecināmās izmaksas",IF('10a+c+n'!$Q44="N",'10a+c+n'!B44,0))</f>
        <v>0</v>
      </c>
      <c r="C44" s="24">
        <f>IF($C$4="Neattiecināmās izmaksas",IF('10a+c+n'!$Q44="N",'10a+c+n'!C44,0))</f>
        <v>0</v>
      </c>
      <c r="D44" s="24">
        <f>IF($C$4="Neattiecināmās izmaksas",IF('10a+c+n'!$Q44="N",'10a+c+n'!D44,0))</f>
        <v>0</v>
      </c>
      <c r="E44" s="47"/>
      <c r="F44" s="68"/>
      <c r="G44" s="121"/>
      <c r="H44" s="121">
        <f>IF($C$4="Neattiecināmās izmaksas",IF('10a+c+n'!$Q44="N",'10a+c+n'!H44,0))</f>
        <v>0</v>
      </c>
      <c r="I44" s="121"/>
      <c r="J44" s="121"/>
      <c r="K44" s="122">
        <f>IF($C$4="Neattiecināmās izmaksas",IF('10a+c+n'!$Q44="N",'10a+c+n'!K44,0))</f>
        <v>0</v>
      </c>
      <c r="L44" s="84">
        <f>IF($C$4="Neattiecināmās izmaksas",IF('10a+c+n'!$Q44="N",'10a+c+n'!L44,0))</f>
        <v>0</v>
      </c>
      <c r="M44" s="121">
        <f>IF($C$4="Neattiecināmās izmaksas",IF('10a+c+n'!$Q44="N",'10a+c+n'!M44,0))</f>
        <v>0</v>
      </c>
      <c r="N44" s="121">
        <f>IF($C$4="Neattiecināmās izmaksas",IF('10a+c+n'!$Q44="N",'10a+c+n'!N44,0))</f>
        <v>0</v>
      </c>
      <c r="O44" s="121">
        <f>IF($C$4="Neattiecināmās izmaksas",IF('10a+c+n'!$Q44="N",'10a+c+n'!O44,0))</f>
        <v>0</v>
      </c>
      <c r="P44" s="122">
        <f>IF($C$4="Neattiecināmās izmaksas",IF('10a+c+n'!$Q44="N",'10a+c+n'!P44,0))</f>
        <v>0</v>
      </c>
    </row>
    <row r="45" spans="1:16" x14ac:dyDescent="0.2">
      <c r="A45" s="53">
        <f>IF(P45=0,0,IF(COUNTBLANK(P45)=1,0,COUNTA($P$14:P45)))</f>
        <v>0</v>
      </c>
      <c r="B45" s="24">
        <f>IF($C$4="Neattiecināmās izmaksas",IF('10a+c+n'!$Q45="N",'10a+c+n'!B45,0))</f>
        <v>0</v>
      </c>
      <c r="C45" s="24">
        <f>IF($C$4="Neattiecināmās izmaksas",IF('10a+c+n'!$Q45="N",'10a+c+n'!C45,0))</f>
        <v>0</v>
      </c>
      <c r="D45" s="24">
        <f>IF($C$4="Neattiecināmās izmaksas",IF('10a+c+n'!$Q45="N",'10a+c+n'!D45,0))</f>
        <v>0</v>
      </c>
      <c r="E45" s="47"/>
      <c r="F45" s="68"/>
      <c r="G45" s="121"/>
      <c r="H45" s="121">
        <f>IF($C$4="Neattiecināmās izmaksas",IF('10a+c+n'!$Q45="N",'10a+c+n'!H45,0))</f>
        <v>0</v>
      </c>
      <c r="I45" s="121"/>
      <c r="J45" s="121"/>
      <c r="K45" s="122">
        <f>IF($C$4="Neattiecināmās izmaksas",IF('10a+c+n'!$Q45="N",'10a+c+n'!K45,0))</f>
        <v>0</v>
      </c>
      <c r="L45" s="84">
        <f>IF($C$4="Neattiecināmās izmaksas",IF('10a+c+n'!$Q45="N",'10a+c+n'!L45,0))</f>
        <v>0</v>
      </c>
      <c r="M45" s="121">
        <f>IF($C$4="Neattiecināmās izmaksas",IF('10a+c+n'!$Q45="N",'10a+c+n'!M45,0))</f>
        <v>0</v>
      </c>
      <c r="N45" s="121">
        <f>IF($C$4="Neattiecināmās izmaksas",IF('10a+c+n'!$Q45="N",'10a+c+n'!N45,0))</f>
        <v>0</v>
      </c>
      <c r="O45" s="121">
        <f>IF($C$4="Neattiecināmās izmaksas",IF('10a+c+n'!$Q45="N",'10a+c+n'!O45,0))</f>
        <v>0</v>
      </c>
      <c r="P45" s="122">
        <f>IF($C$4="Neattiecināmās izmaksas",IF('10a+c+n'!$Q45="N",'10a+c+n'!P45,0))</f>
        <v>0</v>
      </c>
    </row>
    <row r="46" spans="1:16" x14ac:dyDescent="0.2">
      <c r="A46" s="53">
        <f>IF(P46=0,0,IF(COUNTBLANK(P46)=1,0,COUNTA($P$14:P46)))</f>
        <v>0</v>
      </c>
      <c r="B46" s="24">
        <f>IF($C$4="Neattiecināmās izmaksas",IF('10a+c+n'!$Q46="N",'10a+c+n'!B46,0))</f>
        <v>0</v>
      </c>
      <c r="C46" s="24">
        <f>IF($C$4="Neattiecināmās izmaksas",IF('10a+c+n'!$Q46="N",'10a+c+n'!C46,0))</f>
        <v>0</v>
      </c>
      <c r="D46" s="24">
        <f>IF($C$4="Neattiecināmās izmaksas",IF('10a+c+n'!$Q46="N",'10a+c+n'!D46,0))</f>
        <v>0</v>
      </c>
      <c r="E46" s="47"/>
      <c r="F46" s="68"/>
      <c r="G46" s="121"/>
      <c r="H46" s="121">
        <f>IF($C$4="Neattiecināmās izmaksas",IF('10a+c+n'!$Q46="N",'10a+c+n'!H46,0))</f>
        <v>0</v>
      </c>
      <c r="I46" s="121"/>
      <c r="J46" s="121"/>
      <c r="K46" s="122">
        <f>IF($C$4="Neattiecināmās izmaksas",IF('10a+c+n'!$Q46="N",'10a+c+n'!K46,0))</f>
        <v>0</v>
      </c>
      <c r="L46" s="84">
        <f>IF($C$4="Neattiecināmās izmaksas",IF('10a+c+n'!$Q46="N",'10a+c+n'!L46,0))</f>
        <v>0</v>
      </c>
      <c r="M46" s="121">
        <f>IF($C$4="Neattiecināmās izmaksas",IF('10a+c+n'!$Q46="N",'10a+c+n'!M46,0))</f>
        <v>0</v>
      </c>
      <c r="N46" s="121">
        <f>IF($C$4="Neattiecināmās izmaksas",IF('10a+c+n'!$Q46="N",'10a+c+n'!N46,0))</f>
        <v>0</v>
      </c>
      <c r="O46" s="121">
        <f>IF($C$4="Neattiecināmās izmaksas",IF('10a+c+n'!$Q46="N",'10a+c+n'!O46,0))</f>
        <v>0</v>
      </c>
      <c r="P46" s="122">
        <f>IF($C$4="Neattiecināmās izmaksas",IF('10a+c+n'!$Q46="N",'10a+c+n'!P46,0))</f>
        <v>0</v>
      </c>
    </row>
    <row r="47" spans="1:16" x14ac:dyDescent="0.2">
      <c r="A47" s="53">
        <f>IF(P47=0,0,IF(COUNTBLANK(P47)=1,0,COUNTA($P$14:P47)))</f>
        <v>0</v>
      </c>
      <c r="B47" s="24">
        <f>IF($C$4="Neattiecināmās izmaksas",IF('10a+c+n'!$Q47="N",'10a+c+n'!B47,0))</f>
        <v>0</v>
      </c>
      <c r="C47" s="24">
        <f>IF($C$4="Neattiecināmās izmaksas",IF('10a+c+n'!$Q47="N",'10a+c+n'!C47,0))</f>
        <v>0</v>
      </c>
      <c r="D47" s="24">
        <f>IF($C$4="Neattiecināmās izmaksas",IF('10a+c+n'!$Q47="N",'10a+c+n'!D47,0))</f>
        <v>0</v>
      </c>
      <c r="E47" s="47"/>
      <c r="F47" s="68"/>
      <c r="G47" s="121"/>
      <c r="H47" s="121">
        <f>IF($C$4="Neattiecināmās izmaksas",IF('10a+c+n'!$Q47="N",'10a+c+n'!H47,0))</f>
        <v>0</v>
      </c>
      <c r="I47" s="121"/>
      <c r="J47" s="121"/>
      <c r="K47" s="122">
        <f>IF($C$4="Neattiecināmās izmaksas",IF('10a+c+n'!$Q47="N",'10a+c+n'!K47,0))</f>
        <v>0</v>
      </c>
      <c r="L47" s="84">
        <f>IF($C$4="Neattiecināmās izmaksas",IF('10a+c+n'!$Q47="N",'10a+c+n'!L47,0))</f>
        <v>0</v>
      </c>
      <c r="M47" s="121">
        <f>IF($C$4="Neattiecināmās izmaksas",IF('10a+c+n'!$Q47="N",'10a+c+n'!M47,0))</f>
        <v>0</v>
      </c>
      <c r="N47" s="121">
        <f>IF($C$4="Neattiecināmās izmaksas",IF('10a+c+n'!$Q47="N",'10a+c+n'!N47,0))</f>
        <v>0</v>
      </c>
      <c r="O47" s="121">
        <f>IF($C$4="Neattiecināmās izmaksas",IF('10a+c+n'!$Q47="N",'10a+c+n'!O47,0))</f>
        <v>0</v>
      </c>
      <c r="P47" s="122">
        <f>IF($C$4="Neattiecināmās izmaksas",IF('10a+c+n'!$Q47="N",'10a+c+n'!P47,0))</f>
        <v>0</v>
      </c>
    </row>
    <row r="48" spans="1:16" x14ac:dyDescent="0.2">
      <c r="A48" s="53">
        <f>IF(P48=0,0,IF(COUNTBLANK(P48)=1,0,COUNTA($P$14:P48)))</f>
        <v>0</v>
      </c>
      <c r="B48" s="24">
        <f>IF($C$4="Neattiecināmās izmaksas",IF('10a+c+n'!$Q48="N",'10a+c+n'!B48,0))</f>
        <v>0</v>
      </c>
      <c r="C48" s="24">
        <f>IF($C$4="Neattiecināmās izmaksas",IF('10a+c+n'!$Q48="N",'10a+c+n'!C48,0))</f>
        <v>0</v>
      </c>
      <c r="D48" s="24">
        <f>IF($C$4="Neattiecināmās izmaksas",IF('10a+c+n'!$Q48="N",'10a+c+n'!D48,0))</f>
        <v>0</v>
      </c>
      <c r="E48" s="47"/>
      <c r="F48" s="68"/>
      <c r="G48" s="121"/>
      <c r="H48" s="121">
        <f>IF($C$4="Neattiecināmās izmaksas",IF('10a+c+n'!$Q48="N",'10a+c+n'!H48,0))</f>
        <v>0</v>
      </c>
      <c r="I48" s="121"/>
      <c r="J48" s="121"/>
      <c r="K48" s="122">
        <f>IF($C$4="Neattiecināmās izmaksas",IF('10a+c+n'!$Q48="N",'10a+c+n'!K48,0))</f>
        <v>0</v>
      </c>
      <c r="L48" s="84">
        <f>IF($C$4="Neattiecināmās izmaksas",IF('10a+c+n'!$Q48="N",'10a+c+n'!L48,0))</f>
        <v>0</v>
      </c>
      <c r="M48" s="121">
        <f>IF($C$4="Neattiecināmās izmaksas",IF('10a+c+n'!$Q48="N",'10a+c+n'!M48,0))</f>
        <v>0</v>
      </c>
      <c r="N48" s="121">
        <f>IF($C$4="Neattiecināmās izmaksas",IF('10a+c+n'!$Q48="N",'10a+c+n'!N48,0))</f>
        <v>0</v>
      </c>
      <c r="O48" s="121">
        <f>IF($C$4="Neattiecināmās izmaksas",IF('10a+c+n'!$Q48="N",'10a+c+n'!O48,0))</f>
        <v>0</v>
      </c>
      <c r="P48" s="122">
        <f>IF($C$4="Neattiecināmās izmaksas",IF('10a+c+n'!$Q48="N",'10a+c+n'!P48,0))</f>
        <v>0</v>
      </c>
    </row>
    <row r="49" spans="1:16" x14ac:dyDescent="0.2">
      <c r="A49" s="53">
        <f>IF(P49=0,0,IF(COUNTBLANK(P49)=1,0,COUNTA($P$14:P49)))</f>
        <v>0</v>
      </c>
      <c r="B49" s="24">
        <f>IF($C$4="Neattiecināmās izmaksas",IF('10a+c+n'!$Q49="N",'10a+c+n'!B49,0))</f>
        <v>0</v>
      </c>
      <c r="C49" s="24">
        <f>IF($C$4="Neattiecināmās izmaksas",IF('10a+c+n'!$Q49="N",'10a+c+n'!C49,0))</f>
        <v>0</v>
      </c>
      <c r="D49" s="24">
        <f>IF($C$4="Neattiecināmās izmaksas",IF('10a+c+n'!$Q49="N",'10a+c+n'!D49,0))</f>
        <v>0</v>
      </c>
      <c r="E49" s="47"/>
      <c r="F49" s="68"/>
      <c r="G49" s="121"/>
      <c r="H49" s="121">
        <f>IF($C$4="Neattiecināmās izmaksas",IF('10a+c+n'!$Q49="N",'10a+c+n'!H49,0))</f>
        <v>0</v>
      </c>
      <c r="I49" s="121"/>
      <c r="J49" s="121"/>
      <c r="K49" s="122">
        <f>IF($C$4="Neattiecināmās izmaksas",IF('10a+c+n'!$Q49="N",'10a+c+n'!K49,0))</f>
        <v>0</v>
      </c>
      <c r="L49" s="84">
        <f>IF($C$4="Neattiecināmās izmaksas",IF('10a+c+n'!$Q49="N",'10a+c+n'!L49,0))</f>
        <v>0</v>
      </c>
      <c r="M49" s="121">
        <f>IF($C$4="Neattiecināmās izmaksas",IF('10a+c+n'!$Q49="N",'10a+c+n'!M49,0))</f>
        <v>0</v>
      </c>
      <c r="N49" s="121">
        <f>IF($C$4="Neattiecināmās izmaksas",IF('10a+c+n'!$Q49="N",'10a+c+n'!N49,0))</f>
        <v>0</v>
      </c>
      <c r="O49" s="121">
        <f>IF($C$4="Neattiecināmās izmaksas",IF('10a+c+n'!$Q49="N",'10a+c+n'!O49,0))</f>
        <v>0</v>
      </c>
      <c r="P49" s="122">
        <f>IF($C$4="Neattiecināmās izmaksas",IF('10a+c+n'!$Q49="N",'10a+c+n'!P49,0))</f>
        <v>0</v>
      </c>
    </row>
    <row r="50" spans="1:16" x14ac:dyDescent="0.2">
      <c r="A50" s="53">
        <f>IF(P50=0,0,IF(COUNTBLANK(P50)=1,0,COUNTA($P$14:P50)))</f>
        <v>0</v>
      </c>
      <c r="B50" s="24">
        <f>IF($C$4="Neattiecināmās izmaksas",IF('10a+c+n'!$Q50="N",'10a+c+n'!B50,0))</f>
        <v>0</v>
      </c>
      <c r="C50" s="24">
        <f>IF($C$4="Neattiecināmās izmaksas",IF('10a+c+n'!$Q50="N",'10a+c+n'!C50,0))</f>
        <v>0</v>
      </c>
      <c r="D50" s="24">
        <f>IF($C$4="Neattiecināmās izmaksas",IF('10a+c+n'!$Q50="N",'10a+c+n'!D50,0))</f>
        <v>0</v>
      </c>
      <c r="E50" s="47"/>
      <c r="F50" s="68"/>
      <c r="G50" s="121"/>
      <c r="H50" s="121">
        <f>IF($C$4="Neattiecināmās izmaksas",IF('10a+c+n'!$Q50="N",'10a+c+n'!H50,0))</f>
        <v>0</v>
      </c>
      <c r="I50" s="121"/>
      <c r="J50" s="121"/>
      <c r="K50" s="122">
        <f>IF($C$4="Neattiecināmās izmaksas",IF('10a+c+n'!$Q50="N",'10a+c+n'!K50,0))</f>
        <v>0</v>
      </c>
      <c r="L50" s="84">
        <f>IF($C$4="Neattiecināmās izmaksas",IF('10a+c+n'!$Q50="N",'10a+c+n'!L50,0))</f>
        <v>0</v>
      </c>
      <c r="M50" s="121">
        <f>IF($C$4="Neattiecināmās izmaksas",IF('10a+c+n'!$Q50="N",'10a+c+n'!M50,0))</f>
        <v>0</v>
      </c>
      <c r="N50" s="121">
        <f>IF($C$4="Neattiecināmās izmaksas",IF('10a+c+n'!$Q50="N",'10a+c+n'!N50,0))</f>
        <v>0</v>
      </c>
      <c r="O50" s="121">
        <f>IF($C$4="Neattiecināmās izmaksas",IF('10a+c+n'!$Q50="N",'10a+c+n'!O50,0))</f>
        <v>0</v>
      </c>
      <c r="P50" s="122">
        <f>IF($C$4="Neattiecināmās izmaksas",IF('10a+c+n'!$Q50="N",'10a+c+n'!P50,0))</f>
        <v>0</v>
      </c>
    </row>
    <row r="51" spans="1:16" x14ac:dyDescent="0.2">
      <c r="A51" s="53">
        <f>IF(P51=0,0,IF(COUNTBLANK(P51)=1,0,COUNTA($P$14:P51)))</f>
        <v>0</v>
      </c>
      <c r="B51" s="24">
        <f>IF($C$4="Neattiecināmās izmaksas",IF('10a+c+n'!$Q51="N",'10a+c+n'!B51,0))</f>
        <v>0</v>
      </c>
      <c r="C51" s="24">
        <f>IF($C$4="Neattiecināmās izmaksas",IF('10a+c+n'!$Q51="N",'10a+c+n'!C51,0))</f>
        <v>0</v>
      </c>
      <c r="D51" s="24">
        <f>IF($C$4="Neattiecināmās izmaksas",IF('10a+c+n'!$Q51="N",'10a+c+n'!D51,0))</f>
        <v>0</v>
      </c>
      <c r="E51" s="47"/>
      <c r="F51" s="68"/>
      <c r="G51" s="121"/>
      <c r="H51" s="121">
        <f>IF($C$4="Neattiecināmās izmaksas",IF('10a+c+n'!$Q51="N",'10a+c+n'!H51,0))</f>
        <v>0</v>
      </c>
      <c r="I51" s="121"/>
      <c r="J51" s="121"/>
      <c r="K51" s="122">
        <f>IF($C$4="Neattiecināmās izmaksas",IF('10a+c+n'!$Q51="N",'10a+c+n'!K51,0))</f>
        <v>0</v>
      </c>
      <c r="L51" s="84">
        <f>IF($C$4="Neattiecināmās izmaksas",IF('10a+c+n'!$Q51="N",'10a+c+n'!L51,0))</f>
        <v>0</v>
      </c>
      <c r="M51" s="121">
        <f>IF($C$4="Neattiecināmās izmaksas",IF('10a+c+n'!$Q51="N",'10a+c+n'!M51,0))</f>
        <v>0</v>
      </c>
      <c r="N51" s="121">
        <f>IF($C$4="Neattiecināmās izmaksas",IF('10a+c+n'!$Q51="N",'10a+c+n'!N51,0))</f>
        <v>0</v>
      </c>
      <c r="O51" s="121">
        <f>IF($C$4="Neattiecināmās izmaksas",IF('10a+c+n'!$Q51="N",'10a+c+n'!O51,0))</f>
        <v>0</v>
      </c>
      <c r="P51" s="122">
        <f>IF($C$4="Neattiecināmās izmaksas",IF('10a+c+n'!$Q51="N",'10a+c+n'!P51,0))</f>
        <v>0</v>
      </c>
    </row>
    <row r="52" spans="1:16" x14ac:dyDescent="0.2">
      <c r="A52" s="53">
        <f>IF(P52=0,0,IF(COUNTBLANK(P52)=1,0,COUNTA($P$14:P52)))</f>
        <v>0</v>
      </c>
      <c r="B52" s="24">
        <f>IF($C$4="Neattiecināmās izmaksas",IF('10a+c+n'!$Q52="N",'10a+c+n'!B52,0))</f>
        <v>0</v>
      </c>
      <c r="C52" s="24">
        <f>IF($C$4="Neattiecināmās izmaksas",IF('10a+c+n'!$Q52="N",'10a+c+n'!C52,0))</f>
        <v>0</v>
      </c>
      <c r="D52" s="24">
        <f>IF($C$4="Neattiecināmās izmaksas",IF('10a+c+n'!$Q52="N",'10a+c+n'!D52,0))</f>
        <v>0</v>
      </c>
      <c r="E52" s="47"/>
      <c r="F52" s="68"/>
      <c r="G52" s="121"/>
      <c r="H52" s="121">
        <f>IF($C$4="Neattiecināmās izmaksas",IF('10a+c+n'!$Q52="N",'10a+c+n'!H52,0))</f>
        <v>0</v>
      </c>
      <c r="I52" s="121"/>
      <c r="J52" s="121"/>
      <c r="K52" s="122">
        <f>IF($C$4="Neattiecināmās izmaksas",IF('10a+c+n'!$Q52="N",'10a+c+n'!K52,0))</f>
        <v>0</v>
      </c>
      <c r="L52" s="84">
        <f>IF($C$4="Neattiecināmās izmaksas",IF('10a+c+n'!$Q52="N",'10a+c+n'!L52,0))</f>
        <v>0</v>
      </c>
      <c r="M52" s="121">
        <f>IF($C$4="Neattiecināmās izmaksas",IF('10a+c+n'!$Q52="N",'10a+c+n'!M52,0))</f>
        <v>0</v>
      </c>
      <c r="N52" s="121">
        <f>IF($C$4="Neattiecināmās izmaksas",IF('10a+c+n'!$Q52="N",'10a+c+n'!N52,0))</f>
        <v>0</v>
      </c>
      <c r="O52" s="121">
        <f>IF($C$4="Neattiecināmās izmaksas",IF('10a+c+n'!$Q52="N",'10a+c+n'!O52,0))</f>
        <v>0</v>
      </c>
      <c r="P52" s="122">
        <f>IF($C$4="Neattiecināmās izmaksas",IF('10a+c+n'!$Q52="N",'10a+c+n'!P52,0))</f>
        <v>0</v>
      </c>
    </row>
    <row r="53" spans="1:16" x14ac:dyDescent="0.2">
      <c r="A53" s="53">
        <f>IF(P53=0,0,IF(COUNTBLANK(P53)=1,0,COUNTA($P$14:P53)))</f>
        <v>0</v>
      </c>
      <c r="B53" s="24">
        <f>IF($C$4="Neattiecināmās izmaksas",IF('10a+c+n'!$Q53="N",'10a+c+n'!B53,0))</f>
        <v>0</v>
      </c>
      <c r="C53" s="24">
        <f>IF($C$4="Neattiecināmās izmaksas",IF('10a+c+n'!$Q53="N",'10a+c+n'!C53,0))</f>
        <v>0</v>
      </c>
      <c r="D53" s="24">
        <f>IF($C$4="Neattiecināmās izmaksas",IF('10a+c+n'!$Q53="N",'10a+c+n'!D53,0))</f>
        <v>0</v>
      </c>
      <c r="E53" s="47"/>
      <c r="F53" s="68"/>
      <c r="G53" s="121"/>
      <c r="H53" s="121">
        <f>IF($C$4="Neattiecināmās izmaksas",IF('10a+c+n'!$Q53="N",'10a+c+n'!H53,0))</f>
        <v>0</v>
      </c>
      <c r="I53" s="121"/>
      <c r="J53" s="121"/>
      <c r="K53" s="122">
        <f>IF($C$4="Neattiecināmās izmaksas",IF('10a+c+n'!$Q53="N",'10a+c+n'!K53,0))</f>
        <v>0</v>
      </c>
      <c r="L53" s="84">
        <f>IF($C$4="Neattiecināmās izmaksas",IF('10a+c+n'!$Q53="N",'10a+c+n'!L53,0))</f>
        <v>0</v>
      </c>
      <c r="M53" s="121">
        <f>IF($C$4="Neattiecināmās izmaksas",IF('10a+c+n'!$Q53="N",'10a+c+n'!M53,0))</f>
        <v>0</v>
      </c>
      <c r="N53" s="121">
        <f>IF($C$4="Neattiecināmās izmaksas",IF('10a+c+n'!$Q53="N",'10a+c+n'!N53,0))</f>
        <v>0</v>
      </c>
      <c r="O53" s="121">
        <f>IF($C$4="Neattiecināmās izmaksas",IF('10a+c+n'!$Q53="N",'10a+c+n'!O53,0))</f>
        <v>0</v>
      </c>
      <c r="P53" s="122">
        <f>IF($C$4="Neattiecināmās izmaksas",IF('10a+c+n'!$Q53="N",'10a+c+n'!P53,0))</f>
        <v>0</v>
      </c>
    </row>
    <row r="54" spans="1:16" x14ac:dyDescent="0.2">
      <c r="A54" s="53">
        <f>IF(P54=0,0,IF(COUNTBLANK(P54)=1,0,COUNTA($P$14:P54)))</f>
        <v>0</v>
      </c>
      <c r="B54" s="24">
        <f>IF($C$4="Neattiecināmās izmaksas",IF('10a+c+n'!$Q54="N",'10a+c+n'!B54,0))</f>
        <v>0</v>
      </c>
      <c r="C54" s="24">
        <f>IF($C$4="Neattiecināmās izmaksas",IF('10a+c+n'!$Q54="N",'10a+c+n'!C54,0))</f>
        <v>0</v>
      </c>
      <c r="D54" s="24">
        <f>IF($C$4="Neattiecināmās izmaksas",IF('10a+c+n'!$Q54="N",'10a+c+n'!D54,0))</f>
        <v>0</v>
      </c>
      <c r="E54" s="47"/>
      <c r="F54" s="68"/>
      <c r="G54" s="121"/>
      <c r="H54" s="121">
        <f>IF($C$4="Neattiecināmās izmaksas",IF('10a+c+n'!$Q54="N",'10a+c+n'!H54,0))</f>
        <v>0</v>
      </c>
      <c r="I54" s="121"/>
      <c r="J54" s="121"/>
      <c r="K54" s="122">
        <f>IF($C$4="Neattiecināmās izmaksas",IF('10a+c+n'!$Q54="N",'10a+c+n'!K54,0))</f>
        <v>0</v>
      </c>
      <c r="L54" s="84">
        <f>IF($C$4="Neattiecināmās izmaksas",IF('10a+c+n'!$Q54="N",'10a+c+n'!L54,0))</f>
        <v>0</v>
      </c>
      <c r="M54" s="121">
        <f>IF($C$4="Neattiecināmās izmaksas",IF('10a+c+n'!$Q54="N",'10a+c+n'!M54,0))</f>
        <v>0</v>
      </c>
      <c r="N54" s="121">
        <f>IF($C$4="Neattiecināmās izmaksas",IF('10a+c+n'!$Q54="N",'10a+c+n'!N54,0))</f>
        <v>0</v>
      </c>
      <c r="O54" s="121">
        <f>IF($C$4="Neattiecināmās izmaksas",IF('10a+c+n'!$Q54="N",'10a+c+n'!O54,0))</f>
        <v>0</v>
      </c>
      <c r="P54" s="122">
        <f>IF($C$4="Neattiecināmās izmaksas",IF('10a+c+n'!$Q54="N",'10a+c+n'!P54,0))</f>
        <v>0</v>
      </c>
    </row>
    <row r="55" spans="1:16" x14ac:dyDescent="0.2">
      <c r="A55" s="53">
        <f>IF(P55=0,0,IF(COUNTBLANK(P55)=1,0,COUNTA($P$14:P55)))</f>
        <v>0</v>
      </c>
      <c r="B55" s="24">
        <f>IF($C$4="Neattiecināmās izmaksas",IF('10a+c+n'!$Q55="N",'10a+c+n'!B55,0))</f>
        <v>0</v>
      </c>
      <c r="C55" s="24">
        <f>IF($C$4="Neattiecināmās izmaksas",IF('10a+c+n'!$Q55="N",'10a+c+n'!C55,0))</f>
        <v>0</v>
      </c>
      <c r="D55" s="24">
        <f>IF($C$4="Neattiecināmās izmaksas",IF('10a+c+n'!$Q55="N",'10a+c+n'!D55,0))</f>
        <v>0</v>
      </c>
      <c r="E55" s="47"/>
      <c r="F55" s="68"/>
      <c r="G55" s="121"/>
      <c r="H55" s="121">
        <f>IF($C$4="Neattiecināmās izmaksas",IF('10a+c+n'!$Q55="N",'10a+c+n'!H55,0))</f>
        <v>0</v>
      </c>
      <c r="I55" s="121"/>
      <c r="J55" s="121"/>
      <c r="K55" s="122">
        <f>IF($C$4="Neattiecināmās izmaksas",IF('10a+c+n'!$Q55="N",'10a+c+n'!K55,0))</f>
        <v>0</v>
      </c>
      <c r="L55" s="84">
        <f>IF($C$4="Neattiecināmās izmaksas",IF('10a+c+n'!$Q55="N",'10a+c+n'!L55,0))</f>
        <v>0</v>
      </c>
      <c r="M55" s="121">
        <f>IF($C$4="Neattiecināmās izmaksas",IF('10a+c+n'!$Q55="N",'10a+c+n'!M55,0))</f>
        <v>0</v>
      </c>
      <c r="N55" s="121">
        <f>IF($C$4="Neattiecināmās izmaksas",IF('10a+c+n'!$Q55="N",'10a+c+n'!N55,0))</f>
        <v>0</v>
      </c>
      <c r="O55" s="121">
        <f>IF($C$4="Neattiecināmās izmaksas",IF('10a+c+n'!$Q55="N",'10a+c+n'!O55,0))</f>
        <v>0</v>
      </c>
      <c r="P55" s="122">
        <f>IF($C$4="Neattiecināmās izmaksas",IF('10a+c+n'!$Q55="N",'10a+c+n'!P55,0))</f>
        <v>0</v>
      </c>
    </row>
    <row r="56" spans="1:16" x14ac:dyDescent="0.2">
      <c r="A56" s="53">
        <f>IF(P56=0,0,IF(COUNTBLANK(P56)=1,0,COUNTA($P$14:P56)))</f>
        <v>0</v>
      </c>
      <c r="B56" s="24">
        <f>IF($C$4="Neattiecināmās izmaksas",IF('10a+c+n'!$Q56="N",'10a+c+n'!B56,0))</f>
        <v>0</v>
      </c>
      <c r="C56" s="24">
        <f>IF($C$4="Neattiecināmās izmaksas",IF('10a+c+n'!$Q56="N",'10a+c+n'!C56,0))</f>
        <v>0</v>
      </c>
      <c r="D56" s="24">
        <f>IF($C$4="Neattiecināmās izmaksas",IF('10a+c+n'!$Q56="N",'10a+c+n'!D56,0))</f>
        <v>0</v>
      </c>
      <c r="E56" s="47"/>
      <c r="F56" s="68"/>
      <c r="G56" s="121"/>
      <c r="H56" s="121">
        <f>IF($C$4="Neattiecināmās izmaksas",IF('10a+c+n'!$Q56="N",'10a+c+n'!H56,0))</f>
        <v>0</v>
      </c>
      <c r="I56" s="121"/>
      <c r="J56" s="121"/>
      <c r="K56" s="122">
        <f>IF($C$4="Neattiecināmās izmaksas",IF('10a+c+n'!$Q56="N",'10a+c+n'!K56,0))</f>
        <v>0</v>
      </c>
      <c r="L56" s="84">
        <f>IF($C$4="Neattiecināmās izmaksas",IF('10a+c+n'!$Q56="N",'10a+c+n'!L56,0))</f>
        <v>0</v>
      </c>
      <c r="M56" s="121">
        <f>IF($C$4="Neattiecināmās izmaksas",IF('10a+c+n'!$Q56="N",'10a+c+n'!M56,0))</f>
        <v>0</v>
      </c>
      <c r="N56" s="121">
        <f>IF($C$4="Neattiecināmās izmaksas",IF('10a+c+n'!$Q56="N",'10a+c+n'!N56,0))</f>
        <v>0</v>
      </c>
      <c r="O56" s="121">
        <f>IF($C$4="Neattiecināmās izmaksas",IF('10a+c+n'!$Q56="N",'10a+c+n'!O56,0))</f>
        <v>0</v>
      </c>
      <c r="P56" s="122">
        <f>IF($C$4="Neattiecināmās izmaksas",IF('10a+c+n'!$Q56="N",'10a+c+n'!P56,0))</f>
        <v>0</v>
      </c>
    </row>
    <row r="57" spans="1:16" x14ac:dyDescent="0.2">
      <c r="A57" s="53">
        <f>IF(P57=0,0,IF(COUNTBLANK(P57)=1,0,COUNTA($P$14:P57)))</f>
        <v>0</v>
      </c>
      <c r="B57" s="24">
        <f>IF($C$4="Neattiecināmās izmaksas",IF('10a+c+n'!$Q57="N",'10a+c+n'!B57,0))</f>
        <v>0</v>
      </c>
      <c r="C57" s="24">
        <f>IF($C$4="Neattiecināmās izmaksas",IF('10a+c+n'!$Q57="N",'10a+c+n'!C57,0))</f>
        <v>0</v>
      </c>
      <c r="D57" s="24">
        <f>IF($C$4="Neattiecināmās izmaksas",IF('10a+c+n'!$Q57="N",'10a+c+n'!D57,0))</f>
        <v>0</v>
      </c>
      <c r="E57" s="47"/>
      <c r="F57" s="68"/>
      <c r="G57" s="121"/>
      <c r="H57" s="121">
        <f>IF($C$4="Neattiecināmās izmaksas",IF('10a+c+n'!$Q57="N",'10a+c+n'!H57,0))</f>
        <v>0</v>
      </c>
      <c r="I57" s="121"/>
      <c r="J57" s="121"/>
      <c r="K57" s="122">
        <f>IF($C$4="Neattiecināmās izmaksas",IF('10a+c+n'!$Q57="N",'10a+c+n'!K57,0))</f>
        <v>0</v>
      </c>
      <c r="L57" s="84">
        <f>IF($C$4="Neattiecināmās izmaksas",IF('10a+c+n'!$Q57="N",'10a+c+n'!L57,0))</f>
        <v>0</v>
      </c>
      <c r="M57" s="121">
        <f>IF($C$4="Neattiecināmās izmaksas",IF('10a+c+n'!$Q57="N",'10a+c+n'!M57,0))</f>
        <v>0</v>
      </c>
      <c r="N57" s="121">
        <f>IF($C$4="Neattiecināmās izmaksas",IF('10a+c+n'!$Q57="N",'10a+c+n'!N57,0))</f>
        <v>0</v>
      </c>
      <c r="O57" s="121">
        <f>IF($C$4="Neattiecināmās izmaksas",IF('10a+c+n'!$Q57="N",'10a+c+n'!O57,0))</f>
        <v>0</v>
      </c>
      <c r="P57" s="122">
        <f>IF($C$4="Neattiecināmās izmaksas",IF('10a+c+n'!$Q57="N",'10a+c+n'!P57,0))</f>
        <v>0</v>
      </c>
    </row>
    <row r="58" spans="1:16" x14ac:dyDescent="0.2">
      <c r="A58" s="53">
        <f>IF(P58=0,0,IF(COUNTBLANK(P58)=1,0,COUNTA($P$14:P58)))</f>
        <v>0</v>
      </c>
      <c r="B58" s="24">
        <f>IF($C$4="Neattiecināmās izmaksas",IF('10a+c+n'!$Q58="N",'10a+c+n'!B58,0))</f>
        <v>0</v>
      </c>
      <c r="C58" s="24">
        <f>IF($C$4="Neattiecināmās izmaksas",IF('10a+c+n'!$Q58="N",'10a+c+n'!C58,0))</f>
        <v>0</v>
      </c>
      <c r="D58" s="24">
        <f>IF($C$4="Neattiecināmās izmaksas",IF('10a+c+n'!$Q58="N",'10a+c+n'!D58,0))</f>
        <v>0</v>
      </c>
      <c r="E58" s="47"/>
      <c r="F58" s="68"/>
      <c r="G58" s="121"/>
      <c r="H58" s="121">
        <f>IF($C$4="Neattiecināmās izmaksas",IF('10a+c+n'!$Q58="N",'10a+c+n'!H58,0))</f>
        <v>0</v>
      </c>
      <c r="I58" s="121"/>
      <c r="J58" s="121"/>
      <c r="K58" s="122">
        <f>IF($C$4="Neattiecināmās izmaksas",IF('10a+c+n'!$Q58="N",'10a+c+n'!K58,0))</f>
        <v>0</v>
      </c>
      <c r="L58" s="84">
        <f>IF($C$4="Neattiecināmās izmaksas",IF('10a+c+n'!$Q58="N",'10a+c+n'!L58,0))</f>
        <v>0</v>
      </c>
      <c r="M58" s="121">
        <f>IF($C$4="Neattiecināmās izmaksas",IF('10a+c+n'!$Q58="N",'10a+c+n'!M58,0))</f>
        <v>0</v>
      </c>
      <c r="N58" s="121">
        <f>IF($C$4="Neattiecināmās izmaksas",IF('10a+c+n'!$Q58="N",'10a+c+n'!N58,0))</f>
        <v>0</v>
      </c>
      <c r="O58" s="121">
        <f>IF($C$4="Neattiecināmās izmaksas",IF('10a+c+n'!$Q58="N",'10a+c+n'!O58,0))</f>
        <v>0</v>
      </c>
      <c r="P58" s="122">
        <f>IF($C$4="Neattiecināmās izmaksas",IF('10a+c+n'!$Q58="N",'10a+c+n'!P58,0))</f>
        <v>0</v>
      </c>
    </row>
    <row r="59" spans="1:16" x14ac:dyDescent="0.2">
      <c r="A59" s="53">
        <f>IF(P59=0,0,IF(COUNTBLANK(P59)=1,0,COUNTA($P$14:P59)))</f>
        <v>0</v>
      </c>
      <c r="B59" s="24">
        <f>IF($C$4="Neattiecināmās izmaksas",IF('10a+c+n'!$Q59="N",'10a+c+n'!B59,0))</f>
        <v>0</v>
      </c>
      <c r="C59" s="24">
        <f>IF($C$4="Neattiecināmās izmaksas",IF('10a+c+n'!$Q59="N",'10a+c+n'!C59,0))</f>
        <v>0</v>
      </c>
      <c r="D59" s="24">
        <f>IF($C$4="Neattiecināmās izmaksas",IF('10a+c+n'!$Q59="N",'10a+c+n'!D59,0))</f>
        <v>0</v>
      </c>
      <c r="E59" s="47"/>
      <c r="F59" s="68"/>
      <c r="G59" s="121"/>
      <c r="H59" s="121">
        <f>IF($C$4="Neattiecināmās izmaksas",IF('10a+c+n'!$Q59="N",'10a+c+n'!H59,0))</f>
        <v>0</v>
      </c>
      <c r="I59" s="121"/>
      <c r="J59" s="121"/>
      <c r="K59" s="122">
        <f>IF($C$4="Neattiecināmās izmaksas",IF('10a+c+n'!$Q59="N",'10a+c+n'!K59,0))</f>
        <v>0</v>
      </c>
      <c r="L59" s="84">
        <f>IF($C$4="Neattiecināmās izmaksas",IF('10a+c+n'!$Q59="N",'10a+c+n'!L59,0))</f>
        <v>0</v>
      </c>
      <c r="M59" s="121">
        <f>IF($C$4="Neattiecināmās izmaksas",IF('10a+c+n'!$Q59="N",'10a+c+n'!M59,0))</f>
        <v>0</v>
      </c>
      <c r="N59" s="121">
        <f>IF($C$4="Neattiecināmās izmaksas",IF('10a+c+n'!$Q59="N",'10a+c+n'!N59,0))</f>
        <v>0</v>
      </c>
      <c r="O59" s="121">
        <f>IF($C$4="Neattiecināmās izmaksas",IF('10a+c+n'!$Q59="N",'10a+c+n'!O59,0))</f>
        <v>0</v>
      </c>
      <c r="P59" s="122">
        <f>IF($C$4="Neattiecināmās izmaksas",IF('10a+c+n'!$Q59="N",'10a+c+n'!P59,0))</f>
        <v>0</v>
      </c>
    </row>
    <row r="60" spans="1:16" x14ac:dyDescent="0.2">
      <c r="A60" s="53">
        <f>IF(P60=0,0,IF(COUNTBLANK(P60)=1,0,COUNTA($P$14:P60)))</f>
        <v>0</v>
      </c>
      <c r="B60" s="24">
        <f>IF($C$4="Neattiecināmās izmaksas",IF('10a+c+n'!$Q60="N",'10a+c+n'!B60,0))</f>
        <v>0</v>
      </c>
      <c r="C60" s="24">
        <f>IF($C$4="Neattiecināmās izmaksas",IF('10a+c+n'!$Q60="N",'10a+c+n'!C60,0))</f>
        <v>0</v>
      </c>
      <c r="D60" s="24">
        <f>IF($C$4="Neattiecināmās izmaksas",IF('10a+c+n'!$Q60="N",'10a+c+n'!D60,0))</f>
        <v>0</v>
      </c>
      <c r="E60" s="47"/>
      <c r="F60" s="68"/>
      <c r="G60" s="121"/>
      <c r="H60" s="121">
        <f>IF($C$4="Neattiecināmās izmaksas",IF('10a+c+n'!$Q60="N",'10a+c+n'!H60,0))</f>
        <v>0</v>
      </c>
      <c r="I60" s="121"/>
      <c r="J60" s="121"/>
      <c r="K60" s="122">
        <f>IF($C$4="Neattiecināmās izmaksas",IF('10a+c+n'!$Q60="N",'10a+c+n'!K60,0))</f>
        <v>0</v>
      </c>
      <c r="L60" s="84">
        <f>IF($C$4="Neattiecināmās izmaksas",IF('10a+c+n'!$Q60="N",'10a+c+n'!L60,0))</f>
        <v>0</v>
      </c>
      <c r="M60" s="121">
        <f>IF($C$4="Neattiecināmās izmaksas",IF('10a+c+n'!$Q60="N",'10a+c+n'!M60,0))</f>
        <v>0</v>
      </c>
      <c r="N60" s="121">
        <f>IF($C$4="Neattiecināmās izmaksas",IF('10a+c+n'!$Q60="N",'10a+c+n'!N60,0))</f>
        <v>0</v>
      </c>
      <c r="O60" s="121">
        <f>IF($C$4="Neattiecināmās izmaksas",IF('10a+c+n'!$Q60="N",'10a+c+n'!O60,0))</f>
        <v>0</v>
      </c>
      <c r="P60" s="122">
        <f>IF($C$4="Neattiecināmās izmaksas",IF('10a+c+n'!$Q60="N",'10a+c+n'!P60,0))</f>
        <v>0</v>
      </c>
    </row>
    <row r="61" spans="1:16" x14ac:dyDescent="0.2">
      <c r="A61" s="53">
        <f>IF(P61=0,0,IF(COUNTBLANK(P61)=1,0,COUNTA($P$14:P61)))</f>
        <v>0</v>
      </c>
      <c r="B61" s="24">
        <f>IF($C$4="Neattiecināmās izmaksas",IF('10a+c+n'!$Q61="N",'10a+c+n'!B61,0))</f>
        <v>0</v>
      </c>
      <c r="C61" s="24">
        <f>IF($C$4="Neattiecināmās izmaksas",IF('10a+c+n'!$Q61="N",'10a+c+n'!C61,0))</f>
        <v>0</v>
      </c>
      <c r="D61" s="24">
        <f>IF($C$4="Neattiecināmās izmaksas",IF('10a+c+n'!$Q61="N",'10a+c+n'!D61,0))</f>
        <v>0</v>
      </c>
      <c r="E61" s="47"/>
      <c r="F61" s="68"/>
      <c r="G61" s="121"/>
      <c r="H61" s="121">
        <f>IF($C$4="Neattiecināmās izmaksas",IF('10a+c+n'!$Q61="N",'10a+c+n'!H61,0))</f>
        <v>0</v>
      </c>
      <c r="I61" s="121"/>
      <c r="J61" s="121"/>
      <c r="K61" s="122">
        <f>IF($C$4="Neattiecināmās izmaksas",IF('10a+c+n'!$Q61="N",'10a+c+n'!K61,0))</f>
        <v>0</v>
      </c>
      <c r="L61" s="84">
        <f>IF($C$4="Neattiecināmās izmaksas",IF('10a+c+n'!$Q61="N",'10a+c+n'!L61,0))</f>
        <v>0</v>
      </c>
      <c r="M61" s="121">
        <f>IF($C$4="Neattiecināmās izmaksas",IF('10a+c+n'!$Q61="N",'10a+c+n'!M61,0))</f>
        <v>0</v>
      </c>
      <c r="N61" s="121">
        <f>IF($C$4="Neattiecināmās izmaksas",IF('10a+c+n'!$Q61="N",'10a+c+n'!N61,0))</f>
        <v>0</v>
      </c>
      <c r="O61" s="121">
        <f>IF($C$4="Neattiecināmās izmaksas",IF('10a+c+n'!$Q61="N",'10a+c+n'!O61,0))</f>
        <v>0</v>
      </c>
      <c r="P61" s="122">
        <f>IF($C$4="Neattiecināmās izmaksas",IF('10a+c+n'!$Q61="N",'10a+c+n'!P61,0))</f>
        <v>0</v>
      </c>
    </row>
    <row r="62" spans="1:16" x14ac:dyDescent="0.2">
      <c r="A62" s="53">
        <f>IF(P62=0,0,IF(COUNTBLANK(P62)=1,0,COUNTA($P$14:P62)))</f>
        <v>0</v>
      </c>
      <c r="B62" s="24">
        <f>IF($C$4="Neattiecināmās izmaksas",IF('10a+c+n'!$Q62="N",'10a+c+n'!B62,0))</f>
        <v>0</v>
      </c>
      <c r="C62" s="24">
        <f>IF($C$4="Neattiecināmās izmaksas",IF('10a+c+n'!$Q62="N",'10a+c+n'!C62,0))</f>
        <v>0</v>
      </c>
      <c r="D62" s="24">
        <f>IF($C$4="Neattiecināmās izmaksas",IF('10a+c+n'!$Q62="N",'10a+c+n'!D62,0))</f>
        <v>0</v>
      </c>
      <c r="E62" s="47"/>
      <c r="F62" s="68"/>
      <c r="G62" s="121"/>
      <c r="H62" s="121">
        <f>IF($C$4="Neattiecināmās izmaksas",IF('10a+c+n'!$Q62="N",'10a+c+n'!H62,0))</f>
        <v>0</v>
      </c>
      <c r="I62" s="121"/>
      <c r="J62" s="121"/>
      <c r="K62" s="122">
        <f>IF($C$4="Neattiecināmās izmaksas",IF('10a+c+n'!$Q62="N",'10a+c+n'!K62,0))</f>
        <v>0</v>
      </c>
      <c r="L62" s="84">
        <f>IF($C$4="Neattiecināmās izmaksas",IF('10a+c+n'!$Q62="N",'10a+c+n'!L62,0))</f>
        <v>0</v>
      </c>
      <c r="M62" s="121">
        <f>IF($C$4="Neattiecināmās izmaksas",IF('10a+c+n'!$Q62="N",'10a+c+n'!M62,0))</f>
        <v>0</v>
      </c>
      <c r="N62" s="121">
        <f>IF($C$4="Neattiecināmās izmaksas",IF('10a+c+n'!$Q62="N",'10a+c+n'!N62,0))</f>
        <v>0</v>
      </c>
      <c r="O62" s="121">
        <f>IF($C$4="Neattiecināmās izmaksas",IF('10a+c+n'!$Q62="N",'10a+c+n'!O62,0))</f>
        <v>0</v>
      </c>
      <c r="P62" s="122">
        <f>IF($C$4="Neattiecināmās izmaksas",IF('10a+c+n'!$Q62="N",'10a+c+n'!P62,0))</f>
        <v>0</v>
      </c>
    </row>
    <row r="63" spans="1:16" x14ac:dyDescent="0.2">
      <c r="A63" s="53">
        <f>IF(P63=0,0,IF(COUNTBLANK(P63)=1,0,COUNTA($P$14:P63)))</f>
        <v>0</v>
      </c>
      <c r="B63" s="24">
        <f>IF($C$4="Neattiecināmās izmaksas",IF('10a+c+n'!$Q63="N",'10a+c+n'!B63,0))</f>
        <v>0</v>
      </c>
      <c r="C63" s="24">
        <f>IF($C$4="Neattiecināmās izmaksas",IF('10a+c+n'!$Q63="N",'10a+c+n'!C63,0))</f>
        <v>0</v>
      </c>
      <c r="D63" s="24">
        <f>IF($C$4="Neattiecināmās izmaksas",IF('10a+c+n'!$Q63="N",'10a+c+n'!D63,0))</f>
        <v>0</v>
      </c>
      <c r="E63" s="47"/>
      <c r="F63" s="68"/>
      <c r="G63" s="121"/>
      <c r="H63" s="121">
        <f>IF($C$4="Neattiecināmās izmaksas",IF('10a+c+n'!$Q63="N",'10a+c+n'!H63,0))</f>
        <v>0</v>
      </c>
      <c r="I63" s="121"/>
      <c r="J63" s="121"/>
      <c r="K63" s="122">
        <f>IF($C$4="Neattiecināmās izmaksas",IF('10a+c+n'!$Q63="N",'10a+c+n'!K63,0))</f>
        <v>0</v>
      </c>
      <c r="L63" s="84">
        <f>IF($C$4="Neattiecināmās izmaksas",IF('10a+c+n'!$Q63="N",'10a+c+n'!L63,0))</f>
        <v>0</v>
      </c>
      <c r="M63" s="121">
        <f>IF($C$4="Neattiecināmās izmaksas",IF('10a+c+n'!$Q63="N",'10a+c+n'!M63,0))</f>
        <v>0</v>
      </c>
      <c r="N63" s="121">
        <f>IF($C$4="Neattiecināmās izmaksas",IF('10a+c+n'!$Q63="N",'10a+c+n'!N63,0))</f>
        <v>0</v>
      </c>
      <c r="O63" s="121">
        <f>IF($C$4="Neattiecināmās izmaksas",IF('10a+c+n'!$Q63="N",'10a+c+n'!O63,0))</f>
        <v>0</v>
      </c>
      <c r="P63" s="122">
        <f>IF($C$4="Neattiecināmās izmaksas",IF('10a+c+n'!$Q63="N",'10a+c+n'!P63,0))</f>
        <v>0</v>
      </c>
    </row>
    <row r="64" spans="1:16" x14ac:dyDescent="0.2">
      <c r="A64" s="53">
        <f>IF(P64=0,0,IF(COUNTBLANK(P64)=1,0,COUNTA($P$14:P64)))</f>
        <v>0</v>
      </c>
      <c r="B64" s="24">
        <f>IF($C$4="Neattiecināmās izmaksas",IF('10a+c+n'!$Q64="N",'10a+c+n'!B64,0))</f>
        <v>0</v>
      </c>
      <c r="C64" s="24">
        <f>IF($C$4="Neattiecināmās izmaksas",IF('10a+c+n'!$Q64="N",'10a+c+n'!C64,0))</f>
        <v>0</v>
      </c>
      <c r="D64" s="24">
        <f>IF($C$4="Neattiecināmās izmaksas",IF('10a+c+n'!$Q64="N",'10a+c+n'!D64,0))</f>
        <v>0</v>
      </c>
      <c r="E64" s="47"/>
      <c r="F64" s="68"/>
      <c r="G64" s="121"/>
      <c r="H64" s="121">
        <f>IF($C$4="Neattiecināmās izmaksas",IF('10a+c+n'!$Q64="N",'10a+c+n'!H64,0))</f>
        <v>0</v>
      </c>
      <c r="I64" s="121"/>
      <c r="J64" s="121"/>
      <c r="K64" s="122">
        <f>IF($C$4="Neattiecināmās izmaksas",IF('10a+c+n'!$Q64="N",'10a+c+n'!K64,0))</f>
        <v>0</v>
      </c>
      <c r="L64" s="84">
        <f>IF($C$4="Neattiecināmās izmaksas",IF('10a+c+n'!$Q64="N",'10a+c+n'!L64,0))</f>
        <v>0</v>
      </c>
      <c r="M64" s="121">
        <f>IF($C$4="Neattiecināmās izmaksas",IF('10a+c+n'!$Q64="N",'10a+c+n'!M64,0))</f>
        <v>0</v>
      </c>
      <c r="N64" s="121">
        <f>IF($C$4="Neattiecināmās izmaksas",IF('10a+c+n'!$Q64="N",'10a+c+n'!N64,0))</f>
        <v>0</v>
      </c>
      <c r="O64" s="121">
        <f>IF($C$4="Neattiecināmās izmaksas",IF('10a+c+n'!$Q64="N",'10a+c+n'!O64,0))</f>
        <v>0</v>
      </c>
      <c r="P64" s="122">
        <f>IF($C$4="Neattiecināmās izmaksas",IF('10a+c+n'!$Q64="N",'10a+c+n'!P64,0))</f>
        <v>0</v>
      </c>
    </row>
    <row r="65" spans="1:16" x14ac:dyDescent="0.2">
      <c r="A65" s="53">
        <f>IF(P65=0,0,IF(COUNTBLANK(P65)=1,0,COUNTA($P$14:P65)))</f>
        <v>0</v>
      </c>
      <c r="B65" s="24">
        <f>IF($C$4="Neattiecināmās izmaksas",IF('10a+c+n'!$Q65="N",'10a+c+n'!B65,0))</f>
        <v>0</v>
      </c>
      <c r="C65" s="24">
        <f>IF($C$4="Neattiecināmās izmaksas",IF('10a+c+n'!$Q65="N",'10a+c+n'!C65,0))</f>
        <v>0</v>
      </c>
      <c r="D65" s="24">
        <f>IF($C$4="Neattiecināmās izmaksas",IF('10a+c+n'!$Q65="N",'10a+c+n'!D65,0))</f>
        <v>0</v>
      </c>
      <c r="E65" s="47"/>
      <c r="F65" s="68"/>
      <c r="G65" s="121"/>
      <c r="H65" s="121">
        <f>IF($C$4="Neattiecināmās izmaksas",IF('10a+c+n'!$Q65="N",'10a+c+n'!H65,0))</f>
        <v>0</v>
      </c>
      <c r="I65" s="121"/>
      <c r="J65" s="121"/>
      <c r="K65" s="122">
        <f>IF($C$4="Neattiecināmās izmaksas",IF('10a+c+n'!$Q65="N",'10a+c+n'!K65,0))</f>
        <v>0</v>
      </c>
      <c r="L65" s="84">
        <f>IF($C$4="Neattiecināmās izmaksas",IF('10a+c+n'!$Q65="N",'10a+c+n'!L65,0))</f>
        <v>0</v>
      </c>
      <c r="M65" s="121">
        <f>IF($C$4="Neattiecināmās izmaksas",IF('10a+c+n'!$Q65="N",'10a+c+n'!M65,0))</f>
        <v>0</v>
      </c>
      <c r="N65" s="121">
        <f>IF($C$4="Neattiecināmās izmaksas",IF('10a+c+n'!$Q65="N",'10a+c+n'!N65,0))</f>
        <v>0</v>
      </c>
      <c r="O65" s="121">
        <f>IF($C$4="Neattiecināmās izmaksas",IF('10a+c+n'!$Q65="N",'10a+c+n'!O65,0))</f>
        <v>0</v>
      </c>
      <c r="P65" s="122">
        <f>IF($C$4="Neattiecināmās izmaksas",IF('10a+c+n'!$Q65="N",'10a+c+n'!P65,0))</f>
        <v>0</v>
      </c>
    </row>
    <row r="66" spans="1:16" x14ac:dyDescent="0.2">
      <c r="A66" s="53">
        <f>IF(P66=0,0,IF(COUNTBLANK(P66)=1,0,COUNTA($P$14:P66)))</f>
        <v>0</v>
      </c>
      <c r="B66" s="24">
        <f>IF($C$4="Neattiecināmās izmaksas",IF('10a+c+n'!$Q66="N",'10a+c+n'!B66,0))</f>
        <v>0</v>
      </c>
      <c r="C66" s="24">
        <f>IF($C$4="Neattiecināmās izmaksas",IF('10a+c+n'!$Q66="N",'10a+c+n'!C66,0))</f>
        <v>0</v>
      </c>
      <c r="D66" s="24">
        <f>IF($C$4="Neattiecināmās izmaksas",IF('10a+c+n'!$Q66="N",'10a+c+n'!D66,0))</f>
        <v>0</v>
      </c>
      <c r="E66" s="47"/>
      <c r="F66" s="68"/>
      <c r="G66" s="121"/>
      <c r="H66" s="121">
        <f>IF($C$4="Neattiecināmās izmaksas",IF('10a+c+n'!$Q66="N",'10a+c+n'!H66,0))</f>
        <v>0</v>
      </c>
      <c r="I66" s="121"/>
      <c r="J66" s="121"/>
      <c r="K66" s="122">
        <f>IF($C$4="Neattiecināmās izmaksas",IF('10a+c+n'!$Q66="N",'10a+c+n'!K66,0))</f>
        <v>0</v>
      </c>
      <c r="L66" s="84">
        <f>IF($C$4="Neattiecināmās izmaksas",IF('10a+c+n'!$Q66="N",'10a+c+n'!L66,0))</f>
        <v>0</v>
      </c>
      <c r="M66" s="121">
        <f>IF($C$4="Neattiecināmās izmaksas",IF('10a+c+n'!$Q66="N",'10a+c+n'!M66,0))</f>
        <v>0</v>
      </c>
      <c r="N66" s="121">
        <f>IF($C$4="Neattiecināmās izmaksas",IF('10a+c+n'!$Q66="N",'10a+c+n'!N66,0))</f>
        <v>0</v>
      </c>
      <c r="O66" s="121">
        <f>IF($C$4="Neattiecināmās izmaksas",IF('10a+c+n'!$Q66="N",'10a+c+n'!O66,0))</f>
        <v>0</v>
      </c>
      <c r="P66" s="122">
        <f>IF($C$4="Neattiecināmās izmaksas",IF('10a+c+n'!$Q66="N",'10a+c+n'!P66,0))</f>
        <v>0</v>
      </c>
    </row>
    <row r="67" spans="1:16" x14ac:dyDescent="0.2">
      <c r="A67" s="53">
        <f>IF(P67=0,0,IF(COUNTBLANK(P67)=1,0,COUNTA($P$14:P67)))</f>
        <v>0</v>
      </c>
      <c r="B67" s="24">
        <f>IF($C$4="Neattiecināmās izmaksas",IF('10a+c+n'!$Q67="N",'10a+c+n'!B67,0))</f>
        <v>0</v>
      </c>
      <c r="C67" s="24">
        <f>IF($C$4="Neattiecināmās izmaksas",IF('10a+c+n'!$Q67="N",'10a+c+n'!C67,0))</f>
        <v>0</v>
      </c>
      <c r="D67" s="24">
        <f>IF($C$4="Neattiecināmās izmaksas",IF('10a+c+n'!$Q67="N",'10a+c+n'!D67,0))</f>
        <v>0</v>
      </c>
      <c r="E67" s="47"/>
      <c r="F67" s="68"/>
      <c r="G67" s="121"/>
      <c r="H67" s="121">
        <f>IF($C$4="Neattiecināmās izmaksas",IF('10a+c+n'!$Q67="N",'10a+c+n'!H67,0))</f>
        <v>0</v>
      </c>
      <c r="I67" s="121"/>
      <c r="J67" s="121"/>
      <c r="K67" s="122">
        <f>IF($C$4="Neattiecināmās izmaksas",IF('10a+c+n'!$Q67="N",'10a+c+n'!K67,0))</f>
        <v>0</v>
      </c>
      <c r="L67" s="84">
        <f>IF($C$4="Neattiecināmās izmaksas",IF('10a+c+n'!$Q67="N",'10a+c+n'!L67,0))</f>
        <v>0</v>
      </c>
      <c r="M67" s="121">
        <f>IF($C$4="Neattiecināmās izmaksas",IF('10a+c+n'!$Q67="N",'10a+c+n'!M67,0))</f>
        <v>0</v>
      </c>
      <c r="N67" s="121">
        <f>IF($C$4="Neattiecināmās izmaksas",IF('10a+c+n'!$Q67="N",'10a+c+n'!N67,0))</f>
        <v>0</v>
      </c>
      <c r="O67" s="121">
        <f>IF($C$4="Neattiecināmās izmaksas",IF('10a+c+n'!$Q67="N",'10a+c+n'!O67,0))</f>
        <v>0</v>
      </c>
      <c r="P67" s="122">
        <f>IF($C$4="Neattiecināmās izmaksas",IF('10a+c+n'!$Q67="N",'10a+c+n'!P67,0))</f>
        <v>0</v>
      </c>
    </row>
    <row r="68" spans="1:16" x14ac:dyDescent="0.2">
      <c r="A68" s="53">
        <f>IF(P68=0,0,IF(COUNTBLANK(P68)=1,0,COUNTA($P$14:P68)))</f>
        <v>0</v>
      </c>
      <c r="B68" s="24">
        <f>IF($C$4="Neattiecināmās izmaksas",IF('10a+c+n'!$Q68="N",'10a+c+n'!B68,0))</f>
        <v>0</v>
      </c>
      <c r="C68" s="24">
        <f>IF($C$4="Neattiecināmās izmaksas",IF('10a+c+n'!$Q68="N",'10a+c+n'!C68,0))</f>
        <v>0</v>
      </c>
      <c r="D68" s="24">
        <f>IF($C$4="Neattiecināmās izmaksas",IF('10a+c+n'!$Q68="N",'10a+c+n'!D68,0))</f>
        <v>0</v>
      </c>
      <c r="E68" s="47"/>
      <c r="F68" s="68"/>
      <c r="G68" s="121"/>
      <c r="H68" s="121">
        <f>IF($C$4="Neattiecināmās izmaksas",IF('10a+c+n'!$Q68="N",'10a+c+n'!H68,0))</f>
        <v>0</v>
      </c>
      <c r="I68" s="121"/>
      <c r="J68" s="121"/>
      <c r="K68" s="122">
        <f>IF($C$4="Neattiecināmās izmaksas",IF('10a+c+n'!$Q68="N",'10a+c+n'!K68,0))</f>
        <v>0</v>
      </c>
      <c r="L68" s="84">
        <f>IF($C$4="Neattiecināmās izmaksas",IF('10a+c+n'!$Q68="N",'10a+c+n'!L68,0))</f>
        <v>0</v>
      </c>
      <c r="M68" s="121">
        <f>IF($C$4="Neattiecināmās izmaksas",IF('10a+c+n'!$Q68="N",'10a+c+n'!M68,0))</f>
        <v>0</v>
      </c>
      <c r="N68" s="121">
        <f>IF($C$4="Neattiecināmās izmaksas",IF('10a+c+n'!$Q68="N",'10a+c+n'!N68,0))</f>
        <v>0</v>
      </c>
      <c r="O68" s="121">
        <f>IF($C$4="Neattiecināmās izmaksas",IF('10a+c+n'!$Q68="N",'10a+c+n'!O68,0))</f>
        <v>0</v>
      </c>
      <c r="P68" s="122">
        <f>IF($C$4="Neattiecināmās izmaksas",IF('10a+c+n'!$Q68="N",'10a+c+n'!P68,0))</f>
        <v>0</v>
      </c>
    </row>
    <row r="69" spans="1:16" x14ac:dyDescent="0.2">
      <c r="A69" s="53">
        <f>IF(P69=0,0,IF(COUNTBLANK(P69)=1,0,COUNTA($P$14:P69)))</f>
        <v>0</v>
      </c>
      <c r="B69" s="24">
        <f>IF($C$4="Neattiecināmās izmaksas",IF('10a+c+n'!$Q69="N",'10a+c+n'!B69,0))</f>
        <v>0</v>
      </c>
      <c r="C69" s="24">
        <f>IF($C$4="Neattiecināmās izmaksas",IF('10a+c+n'!$Q69="N",'10a+c+n'!C69,0))</f>
        <v>0</v>
      </c>
      <c r="D69" s="24">
        <f>IF($C$4="Neattiecināmās izmaksas",IF('10a+c+n'!$Q69="N",'10a+c+n'!D69,0))</f>
        <v>0</v>
      </c>
      <c r="E69" s="47"/>
      <c r="F69" s="68"/>
      <c r="G69" s="121"/>
      <c r="H69" s="121">
        <f>IF($C$4="Neattiecināmās izmaksas",IF('10a+c+n'!$Q69="N",'10a+c+n'!H69,0))</f>
        <v>0</v>
      </c>
      <c r="I69" s="121"/>
      <c r="J69" s="121"/>
      <c r="K69" s="122">
        <f>IF($C$4="Neattiecināmās izmaksas",IF('10a+c+n'!$Q69="N",'10a+c+n'!K69,0))</f>
        <v>0</v>
      </c>
      <c r="L69" s="84">
        <f>IF($C$4="Neattiecināmās izmaksas",IF('10a+c+n'!$Q69="N",'10a+c+n'!L69,0))</f>
        <v>0</v>
      </c>
      <c r="M69" s="121">
        <f>IF($C$4="Neattiecināmās izmaksas",IF('10a+c+n'!$Q69="N",'10a+c+n'!M69,0))</f>
        <v>0</v>
      </c>
      <c r="N69" s="121">
        <f>IF($C$4="Neattiecināmās izmaksas",IF('10a+c+n'!$Q69="N",'10a+c+n'!N69,0))</f>
        <v>0</v>
      </c>
      <c r="O69" s="121">
        <f>IF($C$4="Neattiecināmās izmaksas",IF('10a+c+n'!$Q69="N",'10a+c+n'!O69,0))</f>
        <v>0</v>
      </c>
      <c r="P69" s="122">
        <f>IF($C$4="Neattiecināmās izmaksas",IF('10a+c+n'!$Q69="N",'10a+c+n'!P69,0))</f>
        <v>0</v>
      </c>
    </row>
    <row r="70" spans="1:16" ht="10.8" thickBot="1" x14ac:dyDescent="0.25">
      <c r="A70" s="53">
        <f>IF(P70=0,0,IF(COUNTBLANK(P70)=1,0,COUNTA($P$14:P70)))</f>
        <v>0</v>
      </c>
      <c r="B70" s="24">
        <f>IF($C$4="Neattiecināmās izmaksas",IF('10a+c+n'!$Q70="N",'10a+c+n'!B70,0))</f>
        <v>0</v>
      </c>
      <c r="C70" s="24">
        <f>IF($C$4="Neattiecināmās izmaksas",IF('10a+c+n'!$Q70="N",'10a+c+n'!C70,0))</f>
        <v>0</v>
      </c>
      <c r="D70" s="24">
        <f>IF($C$4="Neattiecināmās izmaksas",IF('10a+c+n'!$Q70="N",'10a+c+n'!D70,0))</f>
        <v>0</v>
      </c>
      <c r="E70" s="47"/>
      <c r="F70" s="68"/>
      <c r="G70" s="121"/>
      <c r="H70" s="121">
        <f>IF($C$4="Neattiecināmās izmaksas",IF('10a+c+n'!$Q70="N",'10a+c+n'!H70,0))</f>
        <v>0</v>
      </c>
      <c r="I70" s="121"/>
      <c r="J70" s="121"/>
      <c r="K70" s="122">
        <f>IF($C$4="Neattiecināmās izmaksas",IF('10a+c+n'!$Q70="N",'10a+c+n'!K70,0))</f>
        <v>0</v>
      </c>
      <c r="L70" s="84">
        <f>IF($C$4="Neattiecināmās izmaksas",IF('10a+c+n'!$Q70="N",'10a+c+n'!L70,0))</f>
        <v>0</v>
      </c>
      <c r="M70" s="121">
        <f>IF($C$4="Neattiecināmās izmaksas",IF('10a+c+n'!$Q70="N",'10a+c+n'!M70,0))</f>
        <v>0</v>
      </c>
      <c r="N70" s="121">
        <f>IF($C$4="Neattiecināmās izmaksas",IF('10a+c+n'!$Q70="N",'10a+c+n'!N70,0))</f>
        <v>0</v>
      </c>
      <c r="O70" s="121">
        <f>IF($C$4="Neattiecināmās izmaksas",IF('10a+c+n'!$Q70="N",'10a+c+n'!O70,0))</f>
        <v>0</v>
      </c>
      <c r="P70" s="122">
        <f>IF($C$4="Neattiecināmās izmaksas",IF('10a+c+n'!$Q70="N",'10a+c+n'!P70,0))</f>
        <v>0</v>
      </c>
    </row>
    <row r="71" spans="1:16" ht="12" customHeight="1" thickBot="1" x14ac:dyDescent="0.25">
      <c r="A71" s="320" t="s">
        <v>62</v>
      </c>
      <c r="B71" s="321"/>
      <c r="C71" s="321"/>
      <c r="D71" s="321"/>
      <c r="E71" s="321"/>
      <c r="F71" s="321"/>
      <c r="G71" s="321"/>
      <c r="H71" s="321"/>
      <c r="I71" s="321"/>
      <c r="J71" s="321"/>
      <c r="K71" s="322"/>
      <c r="L71" s="135">
        <f>SUM(L14:L70)</f>
        <v>0</v>
      </c>
      <c r="M71" s="136">
        <f>SUM(M14:M70)</f>
        <v>0</v>
      </c>
      <c r="N71" s="136">
        <f>SUM(N14:N70)</f>
        <v>0</v>
      </c>
      <c r="O71" s="136">
        <f>SUM(O14:O70)</f>
        <v>0</v>
      </c>
      <c r="P71" s="137">
        <f>SUM(P14:P70)</f>
        <v>0</v>
      </c>
    </row>
    <row r="72" spans="1:16" x14ac:dyDescent="0.2">
      <c r="A72" s="16"/>
      <c r="B72" s="16"/>
      <c r="C72" s="16"/>
      <c r="D72" s="16"/>
      <c r="E72" s="16"/>
      <c r="F72" s="16"/>
      <c r="G72" s="16"/>
      <c r="H72" s="16"/>
      <c r="I72" s="16"/>
      <c r="J72" s="16"/>
      <c r="K72" s="16"/>
      <c r="L72" s="16"/>
      <c r="M72" s="16"/>
      <c r="N72" s="16"/>
      <c r="O72" s="16"/>
      <c r="P72" s="16"/>
    </row>
    <row r="73" spans="1:16" x14ac:dyDescent="0.2">
      <c r="A73" s="16"/>
      <c r="B73" s="16"/>
      <c r="C73" s="16"/>
      <c r="D73" s="16"/>
      <c r="E73" s="16"/>
      <c r="F73" s="16"/>
      <c r="G73" s="16"/>
      <c r="H73" s="16"/>
      <c r="I73" s="16"/>
      <c r="J73" s="16"/>
      <c r="K73" s="16"/>
      <c r="L73" s="16"/>
      <c r="M73" s="16"/>
      <c r="N73" s="16"/>
      <c r="O73" s="16"/>
      <c r="P73" s="16"/>
    </row>
    <row r="74" spans="1:16" x14ac:dyDescent="0.2">
      <c r="A74" s="1" t="s">
        <v>14</v>
      </c>
      <c r="B74" s="16"/>
      <c r="C74" s="323" t="str">
        <f>'Kops n'!C35:H35</f>
        <v>Gundega Ābelīte 03.06.2024</v>
      </c>
      <c r="D74" s="323"/>
      <c r="E74" s="323"/>
      <c r="F74" s="323"/>
      <c r="G74" s="323"/>
      <c r="H74" s="323"/>
      <c r="I74" s="16"/>
      <c r="J74" s="16"/>
      <c r="K74" s="16"/>
      <c r="L74" s="16"/>
      <c r="M74" s="16"/>
      <c r="N74" s="16"/>
      <c r="O74" s="16"/>
      <c r="P74" s="16"/>
    </row>
    <row r="75" spans="1:16" x14ac:dyDescent="0.2">
      <c r="A75" s="16"/>
      <c r="B75" s="16"/>
      <c r="C75" s="249" t="s">
        <v>15</v>
      </c>
      <c r="D75" s="249"/>
      <c r="E75" s="249"/>
      <c r="F75" s="249"/>
      <c r="G75" s="249"/>
      <c r="H75" s="249"/>
      <c r="I75" s="16"/>
      <c r="J75" s="16"/>
      <c r="K75" s="16"/>
      <c r="L75" s="16"/>
      <c r="M75" s="16"/>
      <c r="N75" s="16"/>
      <c r="O75" s="16"/>
      <c r="P75" s="16"/>
    </row>
    <row r="76" spans="1:16" x14ac:dyDescent="0.2">
      <c r="A76" s="16"/>
      <c r="B76" s="16"/>
      <c r="C76" s="16"/>
      <c r="D76" s="16"/>
      <c r="E76" s="16"/>
      <c r="F76" s="16"/>
      <c r="G76" s="16"/>
      <c r="H76" s="16"/>
      <c r="I76" s="16"/>
      <c r="J76" s="16"/>
      <c r="K76" s="16"/>
      <c r="L76" s="16"/>
      <c r="M76" s="16"/>
      <c r="N76" s="16"/>
      <c r="O76" s="16"/>
      <c r="P76" s="16"/>
    </row>
    <row r="77" spans="1:16" x14ac:dyDescent="0.2">
      <c r="A77" s="268" t="str">
        <f>'Kops n'!A38:D38</f>
        <v>Tāme sastādīta 2024. gada 3. jūnijā</v>
      </c>
      <c r="B77" s="269"/>
      <c r="C77" s="269"/>
      <c r="D77" s="269"/>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41</v>
      </c>
      <c r="B79" s="16"/>
      <c r="C79" s="323" t="str">
        <f>'Kops n'!C40:H40</f>
        <v>Gundega Ābelīte 03.06.2024</v>
      </c>
      <c r="D79" s="323"/>
      <c r="E79" s="323"/>
      <c r="F79" s="323"/>
      <c r="G79" s="323"/>
      <c r="H79" s="323"/>
      <c r="I79" s="16"/>
      <c r="J79" s="16"/>
      <c r="K79" s="16"/>
      <c r="L79" s="16"/>
      <c r="M79" s="16"/>
      <c r="N79" s="16"/>
      <c r="O79" s="16"/>
      <c r="P79" s="16"/>
    </row>
    <row r="80" spans="1:16" x14ac:dyDescent="0.2">
      <c r="A80" s="16"/>
      <c r="B80" s="16"/>
      <c r="C80" s="249" t="s">
        <v>15</v>
      </c>
      <c r="D80" s="249"/>
      <c r="E80" s="249"/>
      <c r="F80" s="249"/>
      <c r="G80" s="249"/>
      <c r="H80" s="249"/>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80" t="s">
        <v>16</v>
      </c>
      <c r="B82" s="43"/>
      <c r="C82" s="87" t="str">
        <f>'Kops n'!C43</f>
        <v>1-00180</v>
      </c>
      <c r="D82" s="43"/>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sheetData>
  <mergeCells count="23">
    <mergeCell ref="C2:I2"/>
    <mergeCell ref="C3:I3"/>
    <mergeCell ref="C4:I4"/>
    <mergeCell ref="D5:L5"/>
    <mergeCell ref="D6:L6"/>
    <mergeCell ref="D8:L8"/>
    <mergeCell ref="A9:F9"/>
    <mergeCell ref="J9:M9"/>
    <mergeCell ref="N9:O9"/>
    <mergeCell ref="D7:L7"/>
    <mergeCell ref="C80:H80"/>
    <mergeCell ref="L12:P12"/>
    <mergeCell ref="A71:K71"/>
    <mergeCell ref="C74:H74"/>
    <mergeCell ref="C75:H75"/>
    <mergeCell ref="A77:D77"/>
    <mergeCell ref="C79:H79"/>
    <mergeCell ref="A12:A13"/>
    <mergeCell ref="B12:B13"/>
    <mergeCell ref="C12:C13"/>
    <mergeCell ref="D12:D13"/>
    <mergeCell ref="E12:E13"/>
    <mergeCell ref="F12:K12"/>
  </mergeCells>
  <conditionalFormatting sqref="A71:K71">
    <cfRule type="containsText" dxfId="26" priority="3" operator="containsText" text="Tiešās izmaksas kopā, t. sk. darba devēja sociālais nodoklis __.__% ">
      <formula>NOT(ISERROR(SEARCH("Tiešās izmaksas kopā, t. sk. darba devēja sociālais nodoklis __.__% ",A71)))</formula>
    </cfRule>
  </conditionalFormatting>
  <conditionalFormatting sqref="A14:P70">
    <cfRule type="cellIs" dxfId="25" priority="1" operator="equal">
      <formula>0</formula>
    </cfRule>
  </conditionalFormatting>
  <conditionalFormatting sqref="C2:I2 D5:L8 N9:O9 L71:P71 C74:H74 C79:H79 C82">
    <cfRule type="cellIs" dxfId="24" priority="2" operator="equal">
      <formula>0</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C000"/>
  </sheetPr>
  <dimension ref="A1:Q64"/>
  <sheetViews>
    <sheetView workbookViewId="0">
      <selection activeCell="C34" sqref="C34"/>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11</v>
      </c>
      <c r="E1" s="22"/>
      <c r="F1" s="22"/>
      <c r="G1" s="22"/>
      <c r="H1" s="22"/>
      <c r="I1" s="22"/>
      <c r="J1" s="22"/>
      <c r="N1" s="26"/>
      <c r="O1" s="27"/>
      <c r="P1" s="28"/>
    </row>
    <row r="2" spans="1:17" x14ac:dyDescent="0.2">
      <c r="A2" s="29"/>
      <c r="B2" s="29"/>
      <c r="C2" s="335" t="s">
        <v>376</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377</v>
      </c>
      <c r="B9" s="332"/>
      <c r="C9" s="332"/>
      <c r="D9" s="332"/>
      <c r="E9" s="332"/>
      <c r="F9" s="332"/>
      <c r="G9" s="31"/>
      <c r="H9" s="31"/>
      <c r="I9" s="31"/>
      <c r="J9" s="333" t="s">
        <v>45</v>
      </c>
      <c r="K9" s="333"/>
      <c r="L9" s="333"/>
      <c r="M9" s="333"/>
      <c r="N9" s="334">
        <f>P52</f>
        <v>0</v>
      </c>
      <c r="O9" s="334"/>
      <c r="P9" s="31"/>
      <c r="Q9" s="9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x14ac:dyDescent="0.2">
      <c r="A14" s="52"/>
      <c r="B14" s="23"/>
      <c r="C14" s="214" t="s">
        <v>348</v>
      </c>
      <c r="D14" s="159"/>
      <c r="E14" s="204"/>
      <c r="F14" s="73"/>
      <c r="G14" s="111"/>
      <c r="H14" s="111">
        <f>F14*G14</f>
        <v>0</v>
      </c>
      <c r="I14" s="111"/>
      <c r="J14" s="111"/>
      <c r="K14" s="116">
        <f>SUM(H14:J14)</f>
        <v>0</v>
      </c>
      <c r="L14" s="73">
        <f>E14*F14</f>
        <v>0</v>
      </c>
      <c r="M14" s="111">
        <f>H14*E14</f>
        <v>0</v>
      </c>
      <c r="N14" s="111">
        <f>I14*E14</f>
        <v>0</v>
      </c>
      <c r="O14" s="111">
        <f>J14*E14</f>
        <v>0</v>
      </c>
      <c r="P14" s="112">
        <f>SUM(M14:O14)</f>
        <v>0</v>
      </c>
      <c r="Q14" s="59"/>
    </row>
    <row r="15" spans="1:17" ht="30.6" x14ac:dyDescent="0.2">
      <c r="A15" s="36">
        <v>1</v>
      </c>
      <c r="B15" s="174" t="s">
        <v>229</v>
      </c>
      <c r="C15" s="215" t="s">
        <v>349</v>
      </c>
      <c r="D15" s="159" t="s">
        <v>246</v>
      </c>
      <c r="E15" s="204">
        <v>18</v>
      </c>
      <c r="F15" s="41"/>
      <c r="G15" s="165"/>
      <c r="H15" s="113">
        <f>F15*G15</f>
        <v>0</v>
      </c>
      <c r="I15" s="152"/>
      <c r="J15" s="152"/>
      <c r="K15" s="117">
        <f t="shared" ref="K15:K51" si="0">SUM(H15:J15)</f>
        <v>0</v>
      </c>
      <c r="L15" s="41">
        <f t="shared" ref="L15:L51" si="1">E15*F15</f>
        <v>0</v>
      </c>
      <c r="M15" s="113">
        <f t="shared" ref="M15:M51" si="2">H15*E15</f>
        <v>0</v>
      </c>
      <c r="N15" s="113">
        <f t="shared" ref="N15:N51" si="3">I15*E15</f>
        <v>0</v>
      </c>
      <c r="O15" s="113">
        <f t="shared" ref="O15:O51" si="4">J15*E15</f>
        <v>0</v>
      </c>
      <c r="P15" s="114">
        <f t="shared" ref="P15:P51" si="5">SUM(M15:O15)</f>
        <v>0</v>
      </c>
      <c r="Q15" s="64" t="s">
        <v>46</v>
      </c>
    </row>
    <row r="16" spans="1:17" ht="30.6" x14ac:dyDescent="0.2">
      <c r="A16" s="36">
        <v>2</v>
      </c>
      <c r="B16" s="174" t="s">
        <v>229</v>
      </c>
      <c r="C16" s="215" t="s">
        <v>350</v>
      </c>
      <c r="D16" s="159" t="s">
        <v>246</v>
      </c>
      <c r="E16" s="204">
        <v>50</v>
      </c>
      <c r="F16" s="41"/>
      <c r="G16" s="165"/>
      <c r="H16" s="113">
        <f t="shared" ref="H16:H51" si="6">F16*G16</f>
        <v>0</v>
      </c>
      <c r="I16" s="152"/>
      <c r="J16" s="152"/>
      <c r="K16" s="117">
        <f t="shared" si="0"/>
        <v>0</v>
      </c>
      <c r="L16" s="41">
        <f t="shared" si="1"/>
        <v>0</v>
      </c>
      <c r="M16" s="113">
        <f t="shared" si="2"/>
        <v>0</v>
      </c>
      <c r="N16" s="113">
        <f t="shared" si="3"/>
        <v>0</v>
      </c>
      <c r="O16" s="113">
        <f t="shared" si="4"/>
        <v>0</v>
      </c>
      <c r="P16" s="114">
        <f t="shared" si="5"/>
        <v>0</v>
      </c>
      <c r="Q16" s="64" t="s">
        <v>46</v>
      </c>
    </row>
    <row r="17" spans="1:17" ht="30.6" x14ac:dyDescent="0.2">
      <c r="A17" s="36">
        <v>3</v>
      </c>
      <c r="B17" s="174" t="s">
        <v>229</v>
      </c>
      <c r="C17" s="215" t="s">
        <v>399</v>
      </c>
      <c r="D17" s="159" t="s">
        <v>246</v>
      </c>
      <c r="E17" s="204">
        <v>50</v>
      </c>
      <c r="F17" s="41"/>
      <c r="G17" s="165"/>
      <c r="H17" s="113">
        <f t="shared" si="6"/>
        <v>0</v>
      </c>
      <c r="I17" s="152"/>
      <c r="J17" s="152"/>
      <c r="K17" s="117">
        <f t="shared" si="0"/>
        <v>0</v>
      </c>
      <c r="L17" s="41">
        <f t="shared" si="1"/>
        <v>0</v>
      </c>
      <c r="M17" s="113">
        <f t="shared" si="2"/>
        <v>0</v>
      </c>
      <c r="N17" s="113">
        <f t="shared" si="3"/>
        <v>0</v>
      </c>
      <c r="O17" s="113">
        <f t="shared" si="4"/>
        <v>0</v>
      </c>
      <c r="P17" s="114">
        <f t="shared" si="5"/>
        <v>0</v>
      </c>
      <c r="Q17" s="64" t="s">
        <v>46</v>
      </c>
    </row>
    <row r="18" spans="1:17" ht="30.6" x14ac:dyDescent="0.2">
      <c r="A18" s="36">
        <v>4</v>
      </c>
      <c r="B18" s="174" t="s">
        <v>229</v>
      </c>
      <c r="C18" s="215" t="s">
        <v>400</v>
      </c>
      <c r="D18" s="159" t="s">
        <v>246</v>
      </c>
      <c r="E18" s="204">
        <v>18</v>
      </c>
      <c r="F18" s="41"/>
      <c r="G18" s="165"/>
      <c r="H18" s="113">
        <f t="shared" si="6"/>
        <v>0</v>
      </c>
      <c r="I18" s="152"/>
      <c r="J18" s="152"/>
      <c r="K18" s="117">
        <f t="shared" si="0"/>
        <v>0</v>
      </c>
      <c r="L18" s="41">
        <f t="shared" si="1"/>
        <v>0</v>
      </c>
      <c r="M18" s="113">
        <f t="shared" si="2"/>
        <v>0</v>
      </c>
      <c r="N18" s="113">
        <f t="shared" si="3"/>
        <v>0</v>
      </c>
      <c r="O18" s="113">
        <f t="shared" si="4"/>
        <v>0</v>
      </c>
      <c r="P18" s="114">
        <f t="shared" si="5"/>
        <v>0</v>
      </c>
      <c r="Q18" s="64" t="s">
        <v>46</v>
      </c>
    </row>
    <row r="19" spans="1:17" ht="20.399999999999999" x14ac:dyDescent="0.2">
      <c r="A19" s="36">
        <v>5</v>
      </c>
      <c r="B19" s="174" t="s">
        <v>229</v>
      </c>
      <c r="C19" s="215" t="s">
        <v>351</v>
      </c>
      <c r="D19" s="159" t="s">
        <v>231</v>
      </c>
      <c r="E19" s="204">
        <v>12</v>
      </c>
      <c r="F19" s="41"/>
      <c r="G19" s="165"/>
      <c r="H19" s="113">
        <f t="shared" si="6"/>
        <v>0</v>
      </c>
      <c r="I19" s="152"/>
      <c r="J19" s="152"/>
      <c r="K19" s="117">
        <f t="shared" si="0"/>
        <v>0</v>
      </c>
      <c r="L19" s="41">
        <f t="shared" si="1"/>
        <v>0</v>
      </c>
      <c r="M19" s="113">
        <f t="shared" si="2"/>
        <v>0</v>
      </c>
      <c r="N19" s="113">
        <f t="shared" si="3"/>
        <v>0</v>
      </c>
      <c r="O19" s="113">
        <f t="shared" si="4"/>
        <v>0</v>
      </c>
      <c r="P19" s="114">
        <f t="shared" si="5"/>
        <v>0</v>
      </c>
      <c r="Q19" s="64" t="s">
        <v>46</v>
      </c>
    </row>
    <row r="20" spans="1:17" ht="20.399999999999999" x14ac:dyDescent="0.2">
      <c r="A20" s="36">
        <v>6</v>
      </c>
      <c r="B20" s="174" t="s">
        <v>229</v>
      </c>
      <c r="C20" s="215" t="s">
        <v>352</v>
      </c>
      <c r="D20" s="159" t="s">
        <v>231</v>
      </c>
      <c r="E20" s="204">
        <v>4</v>
      </c>
      <c r="F20" s="41"/>
      <c r="G20" s="165"/>
      <c r="H20" s="113">
        <f t="shared" si="6"/>
        <v>0</v>
      </c>
      <c r="I20" s="152"/>
      <c r="J20" s="152"/>
      <c r="K20" s="117">
        <f t="shared" si="0"/>
        <v>0</v>
      </c>
      <c r="L20" s="41">
        <f t="shared" si="1"/>
        <v>0</v>
      </c>
      <c r="M20" s="113">
        <f t="shared" si="2"/>
        <v>0</v>
      </c>
      <c r="N20" s="113">
        <f t="shared" si="3"/>
        <v>0</v>
      </c>
      <c r="O20" s="113">
        <f t="shared" si="4"/>
        <v>0</v>
      </c>
      <c r="P20" s="114">
        <f t="shared" si="5"/>
        <v>0</v>
      </c>
      <c r="Q20" s="64" t="s">
        <v>46</v>
      </c>
    </row>
    <row r="21" spans="1:17" ht="20.399999999999999" x14ac:dyDescent="0.2">
      <c r="A21" s="36">
        <v>7</v>
      </c>
      <c r="B21" s="174" t="s">
        <v>229</v>
      </c>
      <c r="C21" s="215" t="s">
        <v>353</v>
      </c>
      <c r="D21" s="159" t="s">
        <v>231</v>
      </c>
      <c r="E21" s="204">
        <v>4</v>
      </c>
      <c r="F21" s="41"/>
      <c r="G21" s="165"/>
      <c r="H21" s="113">
        <f t="shared" si="6"/>
        <v>0</v>
      </c>
      <c r="I21" s="152"/>
      <c r="J21" s="152"/>
      <c r="K21" s="117">
        <f t="shared" si="0"/>
        <v>0</v>
      </c>
      <c r="L21" s="41">
        <f t="shared" si="1"/>
        <v>0</v>
      </c>
      <c r="M21" s="113">
        <f t="shared" si="2"/>
        <v>0</v>
      </c>
      <c r="N21" s="113">
        <f t="shared" si="3"/>
        <v>0</v>
      </c>
      <c r="O21" s="113">
        <f t="shared" si="4"/>
        <v>0</v>
      </c>
      <c r="P21" s="114">
        <f t="shared" si="5"/>
        <v>0</v>
      </c>
      <c r="Q21" s="64" t="s">
        <v>46</v>
      </c>
    </row>
    <row r="22" spans="1:17" ht="20.399999999999999" x14ac:dyDescent="0.2">
      <c r="A22" s="36">
        <v>8</v>
      </c>
      <c r="B22" s="174" t="s">
        <v>229</v>
      </c>
      <c r="C22" s="189" t="s">
        <v>354</v>
      </c>
      <c r="D22" s="159" t="s">
        <v>231</v>
      </c>
      <c r="E22" s="204">
        <v>4</v>
      </c>
      <c r="F22" s="41"/>
      <c r="G22" s="165"/>
      <c r="H22" s="113">
        <f t="shared" si="6"/>
        <v>0</v>
      </c>
      <c r="I22" s="152"/>
      <c r="J22" s="152"/>
      <c r="K22" s="117">
        <f t="shared" si="0"/>
        <v>0</v>
      </c>
      <c r="L22" s="41">
        <f t="shared" si="1"/>
        <v>0</v>
      </c>
      <c r="M22" s="113">
        <f t="shared" si="2"/>
        <v>0</v>
      </c>
      <c r="N22" s="113">
        <f t="shared" si="3"/>
        <v>0</v>
      </c>
      <c r="O22" s="113">
        <f t="shared" si="4"/>
        <v>0</v>
      </c>
      <c r="P22" s="114">
        <f t="shared" si="5"/>
        <v>0</v>
      </c>
      <c r="Q22" s="64" t="s">
        <v>46</v>
      </c>
    </row>
    <row r="23" spans="1:17" ht="20.399999999999999" x14ac:dyDescent="0.2">
      <c r="A23" s="36">
        <v>9</v>
      </c>
      <c r="B23" s="174" t="s">
        <v>229</v>
      </c>
      <c r="C23" s="215" t="s">
        <v>355</v>
      </c>
      <c r="D23" s="159" t="s">
        <v>231</v>
      </c>
      <c r="E23" s="204">
        <v>4</v>
      </c>
      <c r="F23" s="41"/>
      <c r="G23" s="165"/>
      <c r="H23" s="113">
        <f t="shared" si="6"/>
        <v>0</v>
      </c>
      <c r="I23" s="152"/>
      <c r="J23" s="152"/>
      <c r="K23" s="117">
        <f t="shared" si="0"/>
        <v>0</v>
      </c>
      <c r="L23" s="41">
        <f t="shared" si="1"/>
        <v>0</v>
      </c>
      <c r="M23" s="113">
        <f t="shared" si="2"/>
        <v>0</v>
      </c>
      <c r="N23" s="113">
        <f t="shared" si="3"/>
        <v>0</v>
      </c>
      <c r="O23" s="113">
        <f t="shared" si="4"/>
        <v>0</v>
      </c>
      <c r="P23" s="114">
        <f t="shared" si="5"/>
        <v>0</v>
      </c>
      <c r="Q23" s="64" t="s">
        <v>46</v>
      </c>
    </row>
    <row r="24" spans="1:17" ht="20.399999999999999" x14ac:dyDescent="0.2">
      <c r="A24" s="36">
        <v>10</v>
      </c>
      <c r="B24" s="174" t="s">
        <v>229</v>
      </c>
      <c r="C24" s="215" t="s">
        <v>357</v>
      </c>
      <c r="D24" s="159" t="s">
        <v>356</v>
      </c>
      <c r="E24" s="204">
        <v>12</v>
      </c>
      <c r="F24" s="41"/>
      <c r="G24" s="165"/>
      <c r="H24" s="113">
        <f>F24*G24</f>
        <v>0</v>
      </c>
      <c r="I24" s="152"/>
      <c r="J24" s="152"/>
      <c r="K24" s="117">
        <f t="shared" si="0"/>
        <v>0</v>
      </c>
      <c r="L24" s="41">
        <f>E24*F24</f>
        <v>0</v>
      </c>
      <c r="M24" s="113">
        <f t="shared" si="2"/>
        <v>0</v>
      </c>
      <c r="N24" s="113">
        <f t="shared" si="3"/>
        <v>0</v>
      </c>
      <c r="O24" s="113">
        <f t="shared" si="4"/>
        <v>0</v>
      </c>
      <c r="P24" s="114">
        <f t="shared" si="5"/>
        <v>0</v>
      </c>
      <c r="Q24" s="64" t="s">
        <v>46</v>
      </c>
    </row>
    <row r="25" spans="1:17" x14ac:dyDescent="0.2">
      <c r="A25" s="36">
        <v>11</v>
      </c>
      <c r="B25" s="174"/>
      <c r="C25" s="214" t="s">
        <v>358</v>
      </c>
      <c r="D25" s="159"/>
      <c r="E25" s="204"/>
      <c r="F25" s="41"/>
      <c r="G25" s="113"/>
      <c r="H25" s="113">
        <f t="shared" si="6"/>
        <v>0</v>
      </c>
      <c r="I25" s="113"/>
      <c r="J25" s="113"/>
      <c r="K25" s="117">
        <f t="shared" si="0"/>
        <v>0</v>
      </c>
      <c r="L25" s="41">
        <f t="shared" si="1"/>
        <v>0</v>
      </c>
      <c r="M25" s="113">
        <f t="shared" si="2"/>
        <v>0</v>
      </c>
      <c r="N25" s="113">
        <f t="shared" si="3"/>
        <v>0</v>
      </c>
      <c r="O25" s="113">
        <f t="shared" si="4"/>
        <v>0</v>
      </c>
      <c r="P25" s="114">
        <f t="shared" si="5"/>
        <v>0</v>
      </c>
      <c r="Q25" s="64"/>
    </row>
    <row r="26" spans="1:17" ht="30.6" x14ac:dyDescent="0.2">
      <c r="A26" s="36">
        <v>12</v>
      </c>
      <c r="B26" s="174" t="s">
        <v>229</v>
      </c>
      <c r="C26" s="215" t="s">
        <v>359</v>
      </c>
      <c r="D26" s="159" t="s">
        <v>246</v>
      </c>
      <c r="E26" s="204">
        <v>20</v>
      </c>
      <c r="F26" s="41"/>
      <c r="G26" s="165"/>
      <c r="H26" s="113">
        <f t="shared" si="6"/>
        <v>0</v>
      </c>
      <c r="I26" s="152"/>
      <c r="J26" s="152"/>
      <c r="K26" s="117">
        <f t="shared" si="0"/>
        <v>0</v>
      </c>
      <c r="L26" s="41">
        <f t="shared" si="1"/>
        <v>0</v>
      </c>
      <c r="M26" s="113">
        <f t="shared" si="2"/>
        <v>0</v>
      </c>
      <c r="N26" s="113">
        <f t="shared" si="3"/>
        <v>0</v>
      </c>
      <c r="O26" s="113">
        <f t="shared" si="4"/>
        <v>0</v>
      </c>
      <c r="P26" s="114">
        <f t="shared" si="5"/>
        <v>0</v>
      </c>
      <c r="Q26" s="64" t="s">
        <v>46</v>
      </c>
    </row>
    <row r="27" spans="1:17" ht="30.6" x14ac:dyDescent="0.2">
      <c r="A27" s="36">
        <v>13</v>
      </c>
      <c r="B27" s="174" t="s">
        <v>229</v>
      </c>
      <c r="C27" s="215" t="s">
        <v>360</v>
      </c>
      <c r="D27" s="159" t="s">
        <v>246</v>
      </c>
      <c r="E27" s="204">
        <v>25</v>
      </c>
      <c r="F27" s="41"/>
      <c r="G27" s="165"/>
      <c r="H27" s="113">
        <f t="shared" si="6"/>
        <v>0</v>
      </c>
      <c r="I27" s="152"/>
      <c r="J27" s="152"/>
      <c r="K27" s="117">
        <f t="shared" si="0"/>
        <v>0</v>
      </c>
      <c r="L27" s="41">
        <f t="shared" si="1"/>
        <v>0</v>
      </c>
      <c r="M27" s="113">
        <f t="shared" si="2"/>
        <v>0</v>
      </c>
      <c r="N27" s="113">
        <f t="shared" si="3"/>
        <v>0</v>
      </c>
      <c r="O27" s="113">
        <f t="shared" si="4"/>
        <v>0</v>
      </c>
      <c r="P27" s="114">
        <f t="shared" si="5"/>
        <v>0</v>
      </c>
      <c r="Q27" s="64" t="s">
        <v>46</v>
      </c>
    </row>
    <row r="28" spans="1:17" ht="30.6" x14ac:dyDescent="0.2">
      <c r="A28" s="36">
        <v>14</v>
      </c>
      <c r="B28" s="174" t="s">
        <v>229</v>
      </c>
      <c r="C28" s="215" t="s">
        <v>361</v>
      </c>
      <c r="D28" s="159" t="s">
        <v>246</v>
      </c>
      <c r="E28" s="204">
        <v>8</v>
      </c>
      <c r="F28" s="41"/>
      <c r="G28" s="165"/>
      <c r="H28" s="113">
        <f t="shared" si="6"/>
        <v>0</v>
      </c>
      <c r="I28" s="152"/>
      <c r="J28" s="152"/>
      <c r="K28" s="117">
        <f t="shared" si="0"/>
        <v>0</v>
      </c>
      <c r="L28" s="41">
        <f t="shared" si="1"/>
        <v>0</v>
      </c>
      <c r="M28" s="113">
        <f t="shared" si="2"/>
        <v>0</v>
      </c>
      <c r="N28" s="113">
        <f t="shared" si="3"/>
        <v>0</v>
      </c>
      <c r="O28" s="113">
        <f t="shared" si="4"/>
        <v>0</v>
      </c>
      <c r="P28" s="114">
        <f t="shared" si="5"/>
        <v>0</v>
      </c>
      <c r="Q28" s="64" t="s">
        <v>46</v>
      </c>
    </row>
    <row r="29" spans="1:17" ht="30.6" x14ac:dyDescent="0.2">
      <c r="A29" s="36">
        <v>15</v>
      </c>
      <c r="B29" s="174" t="s">
        <v>229</v>
      </c>
      <c r="C29" s="215" t="s">
        <v>362</v>
      </c>
      <c r="D29" s="159" t="s">
        <v>246</v>
      </c>
      <c r="E29" s="204">
        <v>54</v>
      </c>
      <c r="F29" s="41"/>
      <c r="G29" s="165"/>
      <c r="H29" s="113">
        <f t="shared" si="6"/>
        <v>0</v>
      </c>
      <c r="I29" s="152"/>
      <c r="J29" s="152"/>
      <c r="K29" s="117">
        <f t="shared" si="0"/>
        <v>0</v>
      </c>
      <c r="L29" s="41">
        <f t="shared" si="1"/>
        <v>0</v>
      </c>
      <c r="M29" s="113">
        <f t="shared" si="2"/>
        <v>0</v>
      </c>
      <c r="N29" s="113">
        <f t="shared" si="3"/>
        <v>0</v>
      </c>
      <c r="O29" s="113">
        <f t="shared" si="4"/>
        <v>0</v>
      </c>
      <c r="P29" s="114">
        <f t="shared" si="5"/>
        <v>0</v>
      </c>
      <c r="Q29" s="64" t="s">
        <v>46</v>
      </c>
    </row>
    <row r="30" spans="1:17" ht="30.6" x14ac:dyDescent="0.2">
      <c r="A30" s="36">
        <v>16</v>
      </c>
      <c r="B30" s="174" t="s">
        <v>229</v>
      </c>
      <c r="C30" s="215" t="s">
        <v>401</v>
      </c>
      <c r="D30" s="159" t="s">
        <v>246</v>
      </c>
      <c r="E30" s="204">
        <v>20</v>
      </c>
      <c r="F30" s="41"/>
      <c r="G30" s="165"/>
      <c r="H30" s="113">
        <f t="shared" si="6"/>
        <v>0</v>
      </c>
      <c r="I30" s="152"/>
      <c r="J30" s="152"/>
      <c r="K30" s="117">
        <f t="shared" si="0"/>
        <v>0</v>
      </c>
      <c r="L30" s="41">
        <f t="shared" si="1"/>
        <v>0</v>
      </c>
      <c r="M30" s="113">
        <f t="shared" si="2"/>
        <v>0</v>
      </c>
      <c r="N30" s="113">
        <f t="shared" si="3"/>
        <v>0</v>
      </c>
      <c r="O30" s="113">
        <f t="shared" si="4"/>
        <v>0</v>
      </c>
      <c r="P30" s="114">
        <f t="shared" si="5"/>
        <v>0</v>
      </c>
      <c r="Q30" s="64" t="s">
        <v>46</v>
      </c>
    </row>
    <row r="31" spans="1:17" ht="30.6" x14ac:dyDescent="0.2">
      <c r="A31" s="36">
        <v>17</v>
      </c>
      <c r="B31" s="174" t="s">
        <v>229</v>
      </c>
      <c r="C31" s="215" t="s">
        <v>402</v>
      </c>
      <c r="D31" s="159" t="s">
        <v>246</v>
      </c>
      <c r="E31" s="204">
        <v>25</v>
      </c>
      <c r="F31" s="41"/>
      <c r="G31" s="165"/>
      <c r="H31" s="113">
        <f t="shared" si="6"/>
        <v>0</v>
      </c>
      <c r="I31" s="152"/>
      <c r="J31" s="152"/>
      <c r="K31" s="117">
        <f t="shared" si="0"/>
        <v>0</v>
      </c>
      <c r="L31" s="41">
        <f t="shared" si="1"/>
        <v>0</v>
      </c>
      <c r="M31" s="113">
        <f t="shared" si="2"/>
        <v>0</v>
      </c>
      <c r="N31" s="113">
        <f t="shared" si="3"/>
        <v>0</v>
      </c>
      <c r="O31" s="113">
        <f t="shared" si="4"/>
        <v>0</v>
      </c>
      <c r="P31" s="114">
        <f t="shared" si="5"/>
        <v>0</v>
      </c>
      <c r="Q31" s="64" t="s">
        <v>46</v>
      </c>
    </row>
    <row r="32" spans="1:17" ht="30.6" x14ac:dyDescent="0.2">
      <c r="A32" s="36">
        <v>18</v>
      </c>
      <c r="B32" s="174" t="s">
        <v>229</v>
      </c>
      <c r="C32" s="215" t="s">
        <v>403</v>
      </c>
      <c r="D32" s="159" t="s">
        <v>246</v>
      </c>
      <c r="E32" s="204">
        <v>8</v>
      </c>
      <c r="F32" s="41"/>
      <c r="G32" s="165"/>
      <c r="H32" s="113">
        <f t="shared" si="6"/>
        <v>0</v>
      </c>
      <c r="I32" s="152"/>
      <c r="J32" s="152"/>
      <c r="K32" s="117">
        <f t="shared" si="0"/>
        <v>0</v>
      </c>
      <c r="L32" s="41">
        <f t="shared" si="1"/>
        <v>0</v>
      </c>
      <c r="M32" s="113">
        <f t="shared" si="2"/>
        <v>0</v>
      </c>
      <c r="N32" s="113">
        <f t="shared" si="3"/>
        <v>0</v>
      </c>
      <c r="O32" s="113">
        <f t="shared" si="4"/>
        <v>0</v>
      </c>
      <c r="P32" s="114">
        <f t="shared" si="5"/>
        <v>0</v>
      </c>
      <c r="Q32" s="64" t="s">
        <v>46</v>
      </c>
    </row>
    <row r="33" spans="1:17" ht="30.6" x14ac:dyDescent="0.2">
      <c r="A33" s="36">
        <v>19</v>
      </c>
      <c r="B33" s="174" t="s">
        <v>229</v>
      </c>
      <c r="C33" s="215" t="s">
        <v>404</v>
      </c>
      <c r="D33" s="159" t="s">
        <v>246</v>
      </c>
      <c r="E33" s="204">
        <v>54</v>
      </c>
      <c r="F33" s="41"/>
      <c r="G33" s="165"/>
      <c r="H33" s="113">
        <f t="shared" si="6"/>
        <v>0</v>
      </c>
      <c r="I33" s="152"/>
      <c r="J33" s="152"/>
      <c r="K33" s="117">
        <f t="shared" si="0"/>
        <v>0</v>
      </c>
      <c r="L33" s="41">
        <f t="shared" si="1"/>
        <v>0</v>
      </c>
      <c r="M33" s="113">
        <f t="shared" si="2"/>
        <v>0</v>
      </c>
      <c r="N33" s="113">
        <f t="shared" si="3"/>
        <v>0</v>
      </c>
      <c r="O33" s="113">
        <f t="shared" si="4"/>
        <v>0</v>
      </c>
      <c r="P33" s="114">
        <f t="shared" si="5"/>
        <v>0</v>
      </c>
      <c r="Q33" s="64" t="s">
        <v>46</v>
      </c>
    </row>
    <row r="34" spans="1:17" ht="20.399999999999999" x14ac:dyDescent="0.2">
      <c r="A34" s="36">
        <v>20</v>
      </c>
      <c r="B34" s="174" t="s">
        <v>229</v>
      </c>
      <c r="C34" s="215" t="s">
        <v>352</v>
      </c>
      <c r="D34" s="159" t="s">
        <v>231</v>
      </c>
      <c r="E34" s="216">
        <v>4</v>
      </c>
      <c r="F34" s="41"/>
      <c r="G34" s="165"/>
      <c r="H34" s="113">
        <f t="shared" si="6"/>
        <v>0</v>
      </c>
      <c r="I34" s="152"/>
      <c r="J34" s="152"/>
      <c r="K34" s="117">
        <f t="shared" si="0"/>
        <v>0</v>
      </c>
      <c r="L34" s="41">
        <f t="shared" si="1"/>
        <v>0</v>
      </c>
      <c r="M34" s="113">
        <f t="shared" si="2"/>
        <v>0</v>
      </c>
      <c r="N34" s="113">
        <f t="shared" si="3"/>
        <v>0</v>
      </c>
      <c r="O34" s="113">
        <f t="shared" si="4"/>
        <v>0</v>
      </c>
      <c r="P34" s="114">
        <f t="shared" si="5"/>
        <v>0</v>
      </c>
      <c r="Q34" s="64" t="s">
        <v>46</v>
      </c>
    </row>
    <row r="35" spans="1:17" ht="20.399999999999999" x14ac:dyDescent="0.2">
      <c r="A35" s="36">
        <v>21</v>
      </c>
      <c r="B35" s="174" t="s">
        <v>229</v>
      </c>
      <c r="C35" s="215" t="s">
        <v>363</v>
      </c>
      <c r="D35" s="163" t="s">
        <v>231</v>
      </c>
      <c r="E35" s="163">
        <v>1</v>
      </c>
      <c r="F35" s="41"/>
      <c r="G35" s="165"/>
      <c r="H35" s="113">
        <f t="shared" si="6"/>
        <v>0</v>
      </c>
      <c r="I35" s="152"/>
      <c r="J35" s="152"/>
      <c r="K35" s="117">
        <f t="shared" si="0"/>
        <v>0</v>
      </c>
      <c r="L35" s="41">
        <f t="shared" si="1"/>
        <v>0</v>
      </c>
      <c r="M35" s="113">
        <f t="shared" si="2"/>
        <v>0</v>
      </c>
      <c r="N35" s="113">
        <f t="shared" si="3"/>
        <v>0</v>
      </c>
      <c r="O35" s="113">
        <f t="shared" si="4"/>
        <v>0</v>
      </c>
      <c r="P35" s="114">
        <f t="shared" si="5"/>
        <v>0</v>
      </c>
      <c r="Q35" s="64" t="s">
        <v>46</v>
      </c>
    </row>
    <row r="36" spans="1:17" ht="20.399999999999999" x14ac:dyDescent="0.2">
      <c r="A36" s="36">
        <v>22</v>
      </c>
      <c r="B36" s="174" t="s">
        <v>229</v>
      </c>
      <c r="C36" s="215" t="s">
        <v>364</v>
      </c>
      <c r="D36" s="163" t="s">
        <v>231</v>
      </c>
      <c r="E36" s="163">
        <v>1</v>
      </c>
      <c r="F36" s="41"/>
      <c r="G36" s="165"/>
      <c r="H36" s="113">
        <f t="shared" si="6"/>
        <v>0</v>
      </c>
      <c r="I36" s="152"/>
      <c r="J36" s="152"/>
      <c r="K36" s="117">
        <f t="shared" si="0"/>
        <v>0</v>
      </c>
      <c r="L36" s="41">
        <f t="shared" si="1"/>
        <v>0</v>
      </c>
      <c r="M36" s="113">
        <f t="shared" si="2"/>
        <v>0</v>
      </c>
      <c r="N36" s="113">
        <f t="shared" si="3"/>
        <v>0</v>
      </c>
      <c r="O36" s="113">
        <f t="shared" si="4"/>
        <v>0</v>
      </c>
      <c r="P36" s="114">
        <f t="shared" si="5"/>
        <v>0</v>
      </c>
      <c r="Q36" s="64" t="s">
        <v>46</v>
      </c>
    </row>
    <row r="37" spans="1:17" ht="20.399999999999999" x14ac:dyDescent="0.2">
      <c r="A37" s="36">
        <v>23</v>
      </c>
      <c r="B37" s="174" t="s">
        <v>229</v>
      </c>
      <c r="C37" s="215" t="s">
        <v>365</v>
      </c>
      <c r="D37" s="159" t="s">
        <v>231</v>
      </c>
      <c r="E37" s="159">
        <v>1</v>
      </c>
      <c r="F37" s="41"/>
      <c r="G37" s="165"/>
      <c r="H37" s="113">
        <f t="shared" si="6"/>
        <v>0</v>
      </c>
      <c r="I37" s="152"/>
      <c r="J37" s="152"/>
      <c r="K37" s="117">
        <f t="shared" si="0"/>
        <v>0</v>
      </c>
      <c r="L37" s="41">
        <f t="shared" si="1"/>
        <v>0</v>
      </c>
      <c r="M37" s="113">
        <f t="shared" si="2"/>
        <v>0</v>
      </c>
      <c r="N37" s="113">
        <f t="shared" si="3"/>
        <v>0</v>
      </c>
      <c r="O37" s="113">
        <f t="shared" si="4"/>
        <v>0</v>
      </c>
      <c r="P37" s="114">
        <f t="shared" si="5"/>
        <v>0</v>
      </c>
      <c r="Q37" s="64" t="s">
        <v>46</v>
      </c>
    </row>
    <row r="38" spans="1:17" ht="20.399999999999999" x14ac:dyDescent="0.2">
      <c r="A38" s="36">
        <v>24</v>
      </c>
      <c r="B38" s="174" t="s">
        <v>229</v>
      </c>
      <c r="C38" s="215" t="s">
        <v>366</v>
      </c>
      <c r="D38" s="159" t="s">
        <v>231</v>
      </c>
      <c r="E38" s="159">
        <v>2</v>
      </c>
      <c r="F38" s="41"/>
      <c r="G38" s="165"/>
      <c r="H38" s="113">
        <f t="shared" si="6"/>
        <v>0</v>
      </c>
      <c r="I38" s="152"/>
      <c r="J38" s="152"/>
      <c r="K38" s="117">
        <f t="shared" si="0"/>
        <v>0</v>
      </c>
      <c r="L38" s="41">
        <f t="shared" si="1"/>
        <v>0</v>
      </c>
      <c r="M38" s="113">
        <f t="shared" si="2"/>
        <v>0</v>
      </c>
      <c r="N38" s="113">
        <f t="shared" si="3"/>
        <v>0</v>
      </c>
      <c r="O38" s="113">
        <f t="shared" si="4"/>
        <v>0</v>
      </c>
      <c r="P38" s="114">
        <f t="shared" si="5"/>
        <v>0</v>
      </c>
      <c r="Q38" s="64" t="s">
        <v>46</v>
      </c>
    </row>
    <row r="39" spans="1:17" ht="20.399999999999999" x14ac:dyDescent="0.2">
      <c r="A39" s="36">
        <v>25</v>
      </c>
      <c r="B39" s="174" t="s">
        <v>229</v>
      </c>
      <c r="C39" s="215" t="s">
        <v>355</v>
      </c>
      <c r="D39" s="159" t="s">
        <v>231</v>
      </c>
      <c r="E39" s="159">
        <v>4</v>
      </c>
      <c r="F39" s="41"/>
      <c r="G39" s="165"/>
      <c r="H39" s="113">
        <f t="shared" si="6"/>
        <v>0</v>
      </c>
      <c r="I39" s="152"/>
      <c r="J39" s="152"/>
      <c r="K39" s="117">
        <f t="shared" si="0"/>
        <v>0</v>
      </c>
      <c r="L39" s="41">
        <f t="shared" si="1"/>
        <v>0</v>
      </c>
      <c r="M39" s="113">
        <f t="shared" si="2"/>
        <v>0</v>
      </c>
      <c r="N39" s="113">
        <f t="shared" si="3"/>
        <v>0</v>
      </c>
      <c r="O39" s="113">
        <f t="shared" si="4"/>
        <v>0</v>
      </c>
      <c r="P39" s="114">
        <f t="shared" si="5"/>
        <v>0</v>
      </c>
      <c r="Q39" s="64" t="s">
        <v>46</v>
      </c>
    </row>
    <row r="40" spans="1:17" ht="20.399999999999999" x14ac:dyDescent="0.2">
      <c r="A40" s="36">
        <v>26</v>
      </c>
      <c r="B40" s="174" t="s">
        <v>229</v>
      </c>
      <c r="C40" s="217" t="s">
        <v>367</v>
      </c>
      <c r="D40" s="159" t="s">
        <v>356</v>
      </c>
      <c r="E40" s="159">
        <v>1</v>
      </c>
      <c r="F40" s="41"/>
      <c r="G40" s="165"/>
      <c r="H40" s="113">
        <f t="shared" si="6"/>
        <v>0</v>
      </c>
      <c r="I40" s="152"/>
      <c r="J40" s="152"/>
      <c r="K40" s="117">
        <f t="shared" si="0"/>
        <v>0</v>
      </c>
      <c r="L40" s="41">
        <f t="shared" si="1"/>
        <v>0</v>
      </c>
      <c r="M40" s="113">
        <f t="shared" si="2"/>
        <v>0</v>
      </c>
      <c r="N40" s="113">
        <f t="shared" si="3"/>
        <v>0</v>
      </c>
      <c r="O40" s="113">
        <f t="shared" si="4"/>
        <v>0</v>
      </c>
      <c r="P40" s="114">
        <f t="shared" si="5"/>
        <v>0</v>
      </c>
      <c r="Q40" s="64" t="s">
        <v>46</v>
      </c>
    </row>
    <row r="41" spans="1:17" x14ac:dyDescent="0.2">
      <c r="A41" s="36">
        <v>27</v>
      </c>
      <c r="B41" s="174"/>
      <c r="C41" s="214" t="s">
        <v>368</v>
      </c>
      <c r="D41" s="163"/>
      <c r="E41" s="163"/>
      <c r="F41" s="41"/>
      <c r="G41" s="113"/>
      <c r="H41" s="113">
        <f t="shared" si="6"/>
        <v>0</v>
      </c>
      <c r="I41" s="113"/>
      <c r="J41" s="113"/>
      <c r="K41" s="117">
        <f t="shared" si="0"/>
        <v>0</v>
      </c>
      <c r="L41" s="41">
        <f t="shared" si="1"/>
        <v>0</v>
      </c>
      <c r="M41" s="113">
        <f t="shared" si="2"/>
        <v>0</v>
      </c>
      <c r="N41" s="113">
        <f t="shared" si="3"/>
        <v>0</v>
      </c>
      <c r="O41" s="113">
        <f t="shared" si="4"/>
        <v>0</v>
      </c>
      <c r="P41" s="114">
        <f t="shared" si="5"/>
        <v>0</v>
      </c>
      <c r="Q41" s="64"/>
    </row>
    <row r="42" spans="1:17" ht="20.399999999999999" x14ac:dyDescent="0.2">
      <c r="A42" s="36">
        <v>28</v>
      </c>
      <c r="B42" s="174" t="s">
        <v>229</v>
      </c>
      <c r="C42" s="218" t="s">
        <v>369</v>
      </c>
      <c r="D42" s="159" t="s">
        <v>231</v>
      </c>
      <c r="E42" s="216">
        <v>12</v>
      </c>
      <c r="F42" s="41"/>
      <c r="G42" s="165"/>
      <c r="H42" s="113">
        <f t="shared" si="6"/>
        <v>0</v>
      </c>
      <c r="I42" s="152"/>
      <c r="J42" s="152"/>
      <c r="K42" s="117">
        <f t="shared" si="0"/>
        <v>0</v>
      </c>
      <c r="L42" s="41">
        <f t="shared" si="1"/>
        <v>0</v>
      </c>
      <c r="M42" s="113">
        <f t="shared" si="2"/>
        <v>0</v>
      </c>
      <c r="N42" s="113">
        <f t="shared" si="3"/>
        <v>0</v>
      </c>
      <c r="O42" s="113">
        <f t="shared" si="4"/>
        <v>0</v>
      </c>
      <c r="P42" s="114">
        <f t="shared" si="5"/>
        <v>0</v>
      </c>
      <c r="Q42" s="64" t="s">
        <v>46</v>
      </c>
    </row>
    <row r="43" spans="1:17" ht="20.399999999999999" x14ac:dyDescent="0.2">
      <c r="A43" s="36">
        <v>29</v>
      </c>
      <c r="B43" s="174" t="s">
        <v>229</v>
      </c>
      <c r="C43" s="219" t="s">
        <v>370</v>
      </c>
      <c r="D43" s="159" t="s">
        <v>356</v>
      </c>
      <c r="E43" s="220">
        <v>1</v>
      </c>
      <c r="F43" s="41"/>
      <c r="G43" s="165"/>
      <c r="H43" s="113">
        <f t="shared" si="6"/>
        <v>0</v>
      </c>
      <c r="I43" s="152"/>
      <c r="J43" s="152"/>
      <c r="K43" s="117">
        <f t="shared" si="0"/>
        <v>0</v>
      </c>
      <c r="L43" s="41">
        <f t="shared" si="1"/>
        <v>0</v>
      </c>
      <c r="M43" s="113">
        <f t="shared" si="2"/>
        <v>0</v>
      </c>
      <c r="N43" s="113">
        <f t="shared" si="3"/>
        <v>0</v>
      </c>
      <c r="O43" s="113">
        <f t="shared" si="4"/>
        <v>0</v>
      </c>
      <c r="P43" s="114">
        <f t="shared" si="5"/>
        <v>0</v>
      </c>
      <c r="Q43" s="64" t="s">
        <v>46</v>
      </c>
    </row>
    <row r="44" spans="1:17" ht="20.399999999999999" x14ac:dyDescent="0.2">
      <c r="A44" s="36">
        <v>30</v>
      </c>
      <c r="B44" s="174" t="s">
        <v>229</v>
      </c>
      <c r="C44" s="215" t="s">
        <v>371</v>
      </c>
      <c r="D44" s="159" t="s">
        <v>356</v>
      </c>
      <c r="E44" s="220">
        <v>1</v>
      </c>
      <c r="F44" s="41"/>
      <c r="G44" s="165"/>
      <c r="H44" s="113">
        <f t="shared" si="6"/>
        <v>0</v>
      </c>
      <c r="I44" s="152"/>
      <c r="J44" s="152"/>
      <c r="K44" s="117">
        <f t="shared" si="0"/>
        <v>0</v>
      </c>
      <c r="L44" s="41">
        <f t="shared" si="1"/>
        <v>0</v>
      </c>
      <c r="M44" s="113">
        <f t="shared" si="2"/>
        <v>0</v>
      </c>
      <c r="N44" s="113">
        <f t="shared" si="3"/>
        <v>0</v>
      </c>
      <c r="O44" s="113">
        <f t="shared" si="4"/>
        <v>0</v>
      </c>
      <c r="P44" s="114">
        <f t="shared" si="5"/>
        <v>0</v>
      </c>
      <c r="Q44" s="64" t="s">
        <v>46</v>
      </c>
    </row>
    <row r="45" spans="1:17" ht="20.399999999999999" x14ac:dyDescent="0.2">
      <c r="A45" s="36">
        <v>31</v>
      </c>
      <c r="B45" s="174" t="s">
        <v>229</v>
      </c>
      <c r="C45" s="215" t="s">
        <v>372</v>
      </c>
      <c r="D45" s="159" t="s">
        <v>246</v>
      </c>
      <c r="E45" s="221">
        <v>175</v>
      </c>
      <c r="F45" s="41"/>
      <c r="G45" s="165"/>
      <c r="H45" s="113">
        <f t="shared" si="6"/>
        <v>0</v>
      </c>
      <c r="I45" s="152"/>
      <c r="J45" s="152"/>
      <c r="K45" s="117">
        <f t="shared" si="0"/>
        <v>0</v>
      </c>
      <c r="L45" s="41">
        <f t="shared" si="1"/>
        <v>0</v>
      </c>
      <c r="M45" s="113">
        <f t="shared" si="2"/>
        <v>0</v>
      </c>
      <c r="N45" s="113">
        <f t="shared" si="3"/>
        <v>0</v>
      </c>
      <c r="O45" s="113">
        <f t="shared" si="4"/>
        <v>0</v>
      </c>
      <c r="P45" s="114">
        <f t="shared" si="5"/>
        <v>0</v>
      </c>
      <c r="Q45" s="64" t="s">
        <v>46</v>
      </c>
    </row>
    <row r="46" spans="1:17" ht="20.399999999999999" x14ac:dyDescent="0.2">
      <c r="A46" s="36">
        <v>32</v>
      </c>
      <c r="B46" s="174" t="s">
        <v>229</v>
      </c>
      <c r="C46" s="215" t="s">
        <v>373</v>
      </c>
      <c r="D46" s="159" t="s">
        <v>356</v>
      </c>
      <c r="E46" s="220">
        <v>1</v>
      </c>
      <c r="F46" s="41"/>
      <c r="G46" s="165"/>
      <c r="H46" s="113">
        <f t="shared" si="6"/>
        <v>0</v>
      </c>
      <c r="I46" s="152"/>
      <c r="J46" s="152"/>
      <c r="K46" s="117">
        <f t="shared" si="0"/>
        <v>0</v>
      </c>
      <c r="L46" s="41">
        <f t="shared" si="1"/>
        <v>0</v>
      </c>
      <c r="M46" s="113">
        <f t="shared" si="2"/>
        <v>0</v>
      </c>
      <c r="N46" s="113">
        <f t="shared" si="3"/>
        <v>0</v>
      </c>
      <c r="O46" s="113">
        <f t="shared" si="4"/>
        <v>0</v>
      </c>
      <c r="P46" s="114">
        <f t="shared" si="5"/>
        <v>0</v>
      </c>
      <c r="Q46" s="64" t="s">
        <v>46</v>
      </c>
    </row>
    <row r="47" spans="1:17" ht="20.399999999999999" x14ac:dyDescent="0.2">
      <c r="A47" s="36">
        <v>33</v>
      </c>
      <c r="B47" s="174" t="s">
        <v>229</v>
      </c>
      <c r="C47" s="189" t="s">
        <v>273</v>
      </c>
      <c r="D47" s="159" t="s">
        <v>356</v>
      </c>
      <c r="E47" s="220">
        <v>1</v>
      </c>
      <c r="F47" s="41"/>
      <c r="G47" s="165"/>
      <c r="H47" s="113">
        <f t="shared" si="6"/>
        <v>0</v>
      </c>
      <c r="I47" s="152"/>
      <c r="J47" s="152"/>
      <c r="K47" s="117">
        <f t="shared" si="0"/>
        <v>0</v>
      </c>
      <c r="L47" s="41">
        <f t="shared" si="1"/>
        <v>0</v>
      </c>
      <c r="M47" s="113">
        <f t="shared" si="2"/>
        <v>0</v>
      </c>
      <c r="N47" s="113">
        <f t="shared" si="3"/>
        <v>0</v>
      </c>
      <c r="O47" s="113">
        <f t="shared" si="4"/>
        <v>0</v>
      </c>
      <c r="P47" s="114">
        <f t="shared" si="5"/>
        <v>0</v>
      </c>
      <c r="Q47" s="64" t="s">
        <v>46</v>
      </c>
    </row>
    <row r="48" spans="1:17" ht="20.399999999999999" x14ac:dyDescent="0.2">
      <c r="A48" s="36">
        <v>34</v>
      </c>
      <c r="B48" s="174" t="s">
        <v>229</v>
      </c>
      <c r="C48" s="189" t="s">
        <v>326</v>
      </c>
      <c r="D48" s="159" t="s">
        <v>356</v>
      </c>
      <c r="E48" s="159">
        <v>1</v>
      </c>
      <c r="F48" s="41"/>
      <c r="G48" s="165"/>
      <c r="H48" s="113">
        <f t="shared" si="6"/>
        <v>0</v>
      </c>
      <c r="I48" s="152"/>
      <c r="J48" s="152"/>
      <c r="K48" s="117">
        <f t="shared" si="0"/>
        <v>0</v>
      </c>
      <c r="L48" s="41">
        <f t="shared" si="1"/>
        <v>0</v>
      </c>
      <c r="M48" s="113">
        <f t="shared" si="2"/>
        <v>0</v>
      </c>
      <c r="N48" s="113">
        <f t="shared" si="3"/>
        <v>0</v>
      </c>
      <c r="O48" s="113">
        <f t="shared" si="4"/>
        <v>0</v>
      </c>
      <c r="P48" s="114">
        <f t="shared" si="5"/>
        <v>0</v>
      </c>
      <c r="Q48" s="64" t="s">
        <v>46</v>
      </c>
    </row>
    <row r="49" spans="1:17" ht="20.399999999999999" x14ac:dyDescent="0.2">
      <c r="A49" s="36">
        <v>35</v>
      </c>
      <c r="B49" s="174" t="s">
        <v>229</v>
      </c>
      <c r="C49" s="219" t="s">
        <v>374</v>
      </c>
      <c r="D49" s="159" t="s">
        <v>76</v>
      </c>
      <c r="E49" s="159">
        <v>18</v>
      </c>
      <c r="F49" s="41"/>
      <c r="G49" s="165"/>
      <c r="H49" s="113">
        <f t="shared" si="6"/>
        <v>0</v>
      </c>
      <c r="I49" s="152"/>
      <c r="J49" s="152"/>
      <c r="K49" s="117">
        <f t="shared" si="0"/>
        <v>0</v>
      </c>
      <c r="L49" s="41">
        <f t="shared" si="1"/>
        <v>0</v>
      </c>
      <c r="M49" s="113">
        <f t="shared" si="2"/>
        <v>0</v>
      </c>
      <c r="N49" s="113">
        <f t="shared" si="3"/>
        <v>0</v>
      </c>
      <c r="O49" s="113">
        <f t="shared" si="4"/>
        <v>0</v>
      </c>
      <c r="P49" s="114">
        <f t="shared" si="5"/>
        <v>0</v>
      </c>
      <c r="Q49" s="64" t="s">
        <v>46</v>
      </c>
    </row>
    <row r="50" spans="1:17" ht="20.399999999999999" x14ac:dyDescent="0.2">
      <c r="A50" s="36">
        <v>36</v>
      </c>
      <c r="B50" s="174" t="s">
        <v>229</v>
      </c>
      <c r="C50" s="189" t="s">
        <v>327</v>
      </c>
      <c r="D50" s="159" t="s">
        <v>356</v>
      </c>
      <c r="E50" s="159">
        <v>1</v>
      </c>
      <c r="F50" s="41"/>
      <c r="G50" s="165"/>
      <c r="H50" s="113">
        <f t="shared" si="6"/>
        <v>0</v>
      </c>
      <c r="I50" s="152"/>
      <c r="J50" s="152"/>
      <c r="K50" s="117">
        <f t="shared" si="0"/>
        <v>0</v>
      </c>
      <c r="L50" s="41">
        <f t="shared" si="1"/>
        <v>0</v>
      </c>
      <c r="M50" s="113">
        <f t="shared" si="2"/>
        <v>0</v>
      </c>
      <c r="N50" s="113">
        <f t="shared" si="3"/>
        <v>0</v>
      </c>
      <c r="O50" s="113">
        <f t="shared" si="4"/>
        <v>0</v>
      </c>
      <c r="P50" s="114">
        <f t="shared" si="5"/>
        <v>0</v>
      </c>
      <c r="Q50" s="64" t="s">
        <v>46</v>
      </c>
    </row>
    <row r="51" spans="1:17" ht="20.399999999999999" x14ac:dyDescent="0.2">
      <c r="A51" s="36">
        <v>37</v>
      </c>
      <c r="B51" s="174" t="s">
        <v>229</v>
      </c>
      <c r="C51" s="205" t="s">
        <v>375</v>
      </c>
      <c r="D51" s="159" t="s">
        <v>356</v>
      </c>
      <c r="E51" s="220">
        <v>1</v>
      </c>
      <c r="F51" s="41"/>
      <c r="G51" s="165"/>
      <c r="H51" s="113">
        <f t="shared" si="6"/>
        <v>0</v>
      </c>
      <c r="I51" s="152"/>
      <c r="J51" s="152"/>
      <c r="K51" s="117">
        <f t="shared" si="0"/>
        <v>0</v>
      </c>
      <c r="L51" s="41">
        <f t="shared" si="1"/>
        <v>0</v>
      </c>
      <c r="M51" s="113">
        <f t="shared" si="2"/>
        <v>0</v>
      </c>
      <c r="N51" s="113">
        <f t="shared" si="3"/>
        <v>0</v>
      </c>
      <c r="O51" s="113">
        <f t="shared" si="4"/>
        <v>0</v>
      </c>
      <c r="P51" s="114">
        <f t="shared" si="5"/>
        <v>0</v>
      </c>
      <c r="Q51" s="64" t="s">
        <v>46</v>
      </c>
    </row>
    <row r="52" spans="1:17" ht="12" customHeight="1" thickBot="1" x14ac:dyDescent="0.25">
      <c r="A52" s="320" t="s">
        <v>62</v>
      </c>
      <c r="B52" s="321"/>
      <c r="C52" s="321"/>
      <c r="D52" s="321"/>
      <c r="E52" s="321"/>
      <c r="F52" s="321"/>
      <c r="G52" s="321"/>
      <c r="H52" s="321"/>
      <c r="I52" s="321"/>
      <c r="J52" s="321"/>
      <c r="K52" s="322"/>
      <c r="L52" s="132">
        <f>SUM(L14:L51)</f>
        <v>0</v>
      </c>
      <c r="M52" s="133">
        <f>SUM(M14:M51)</f>
        <v>0</v>
      </c>
      <c r="N52" s="133">
        <f>SUM(N14:N51)</f>
        <v>0</v>
      </c>
      <c r="O52" s="133">
        <f>SUM(O14:O51)</f>
        <v>0</v>
      </c>
      <c r="P52" s="134">
        <f>SUM(P14:P51)</f>
        <v>0</v>
      </c>
    </row>
    <row r="53" spans="1:17" x14ac:dyDescent="0.2">
      <c r="A53" s="16"/>
      <c r="B53" s="16"/>
      <c r="C53" s="16"/>
      <c r="D53" s="16"/>
      <c r="E53" s="16"/>
      <c r="F53" s="16"/>
      <c r="G53" s="16"/>
      <c r="H53" s="16"/>
      <c r="I53" s="16"/>
      <c r="J53" s="16"/>
      <c r="K53" s="16"/>
      <c r="L53" s="16"/>
      <c r="M53" s="16"/>
      <c r="N53" s="16"/>
      <c r="O53" s="16"/>
      <c r="P53" s="16"/>
    </row>
    <row r="54" spans="1:17" x14ac:dyDescent="0.2">
      <c r="A54" s="16"/>
      <c r="B54" s="16"/>
      <c r="C54" s="16"/>
      <c r="D54" s="16"/>
      <c r="E54" s="16"/>
      <c r="F54" s="16"/>
      <c r="G54" s="16"/>
      <c r="H54" s="16"/>
      <c r="I54" s="16"/>
      <c r="J54" s="16"/>
      <c r="K54" s="16"/>
      <c r="L54" s="16"/>
      <c r="M54" s="16"/>
      <c r="N54" s="16"/>
      <c r="O54" s="16"/>
      <c r="P54" s="16"/>
    </row>
    <row r="55" spans="1:17" x14ac:dyDescent="0.2">
      <c r="A55" s="1" t="s">
        <v>14</v>
      </c>
      <c r="B55" s="16"/>
      <c r="C55" s="323" t="str">
        <f>'Kops n'!C35:H35</f>
        <v>Gundega Ābelīte 03.06.2024</v>
      </c>
      <c r="D55" s="323"/>
      <c r="E55" s="323"/>
      <c r="F55" s="323"/>
      <c r="G55" s="323"/>
      <c r="H55" s="323"/>
      <c r="I55" s="16"/>
      <c r="J55" s="16"/>
      <c r="K55" s="16"/>
      <c r="L55" s="16"/>
      <c r="M55" s="16"/>
      <c r="N55" s="16"/>
      <c r="O55" s="16"/>
      <c r="P55" s="16"/>
    </row>
    <row r="56" spans="1:17" x14ac:dyDescent="0.2">
      <c r="A56" s="16"/>
      <c r="B56" s="16"/>
      <c r="C56" s="249" t="s">
        <v>15</v>
      </c>
      <c r="D56" s="249"/>
      <c r="E56" s="249"/>
      <c r="F56" s="249"/>
      <c r="G56" s="249"/>
      <c r="H56" s="249"/>
      <c r="I56" s="16"/>
      <c r="J56" s="16"/>
      <c r="K56" s="16"/>
      <c r="L56" s="16"/>
      <c r="M56" s="16"/>
      <c r="N56" s="16"/>
      <c r="O56" s="16"/>
      <c r="P56" s="16"/>
    </row>
    <row r="57" spans="1:17" x14ac:dyDescent="0.2">
      <c r="A57" s="16"/>
      <c r="B57" s="16"/>
      <c r="C57" s="16"/>
      <c r="D57" s="16"/>
      <c r="E57" s="16"/>
      <c r="F57" s="16"/>
      <c r="G57" s="16"/>
      <c r="H57" s="16"/>
      <c r="I57" s="16"/>
      <c r="J57" s="16"/>
      <c r="K57" s="16"/>
      <c r="L57" s="16"/>
      <c r="M57" s="16"/>
      <c r="N57" s="16"/>
      <c r="O57" s="16"/>
      <c r="P57" s="16"/>
    </row>
    <row r="58" spans="1:17" x14ac:dyDescent="0.2">
      <c r="A58" s="268" t="str">
        <f>'Kops n'!A38:D38</f>
        <v>Tāme sastādīta 2024. gada 3. jūnijā</v>
      </c>
      <c r="B58" s="269"/>
      <c r="C58" s="269"/>
      <c r="D58" s="269"/>
      <c r="E58" s="16"/>
      <c r="F58" s="16"/>
      <c r="G58" s="16"/>
      <c r="H58" s="16"/>
      <c r="I58" s="16"/>
      <c r="J58" s="16"/>
      <c r="K58" s="16"/>
      <c r="L58" s="16"/>
      <c r="M58" s="16"/>
      <c r="N58" s="16"/>
      <c r="O58" s="16"/>
      <c r="P58" s="16"/>
    </row>
    <row r="59" spans="1:17" x14ac:dyDescent="0.2">
      <c r="A59" s="16"/>
      <c r="B59" s="16"/>
      <c r="C59" s="16"/>
      <c r="D59" s="16"/>
      <c r="E59" s="16"/>
      <c r="F59" s="16"/>
      <c r="G59" s="16"/>
      <c r="H59" s="16"/>
      <c r="I59" s="16"/>
      <c r="J59" s="16"/>
      <c r="K59" s="16"/>
      <c r="L59" s="16"/>
      <c r="M59" s="16"/>
      <c r="N59" s="16"/>
      <c r="O59" s="16"/>
      <c r="P59" s="16"/>
    </row>
    <row r="60" spans="1:17" x14ac:dyDescent="0.2">
      <c r="A60" s="1" t="s">
        <v>41</v>
      </c>
      <c r="B60" s="16"/>
      <c r="C60" s="323" t="str">
        <f>'Kops n'!C40:H40</f>
        <v>Gundega Ābelīte 03.06.2024</v>
      </c>
      <c r="D60" s="323"/>
      <c r="E60" s="323"/>
      <c r="F60" s="323"/>
      <c r="G60" s="323"/>
      <c r="H60" s="323"/>
      <c r="I60" s="16"/>
      <c r="J60" s="16"/>
      <c r="K60" s="16"/>
      <c r="L60" s="16"/>
      <c r="M60" s="16"/>
      <c r="N60" s="16"/>
      <c r="O60" s="16"/>
      <c r="P60" s="16"/>
    </row>
    <row r="61" spans="1:17" x14ac:dyDescent="0.2">
      <c r="A61" s="16"/>
      <c r="B61" s="16"/>
      <c r="C61" s="249" t="s">
        <v>15</v>
      </c>
      <c r="D61" s="249"/>
      <c r="E61" s="249"/>
      <c r="F61" s="249"/>
      <c r="G61" s="249"/>
      <c r="H61" s="249"/>
      <c r="I61" s="16"/>
      <c r="J61" s="16"/>
      <c r="K61" s="16"/>
      <c r="L61" s="16"/>
      <c r="M61" s="16"/>
      <c r="N61" s="16"/>
      <c r="O61" s="16"/>
      <c r="P61" s="16"/>
    </row>
    <row r="62" spans="1:17" x14ac:dyDescent="0.2">
      <c r="A62" s="16"/>
      <c r="B62" s="16"/>
      <c r="C62" s="16"/>
      <c r="D62" s="16"/>
      <c r="E62" s="16"/>
      <c r="F62" s="16"/>
      <c r="G62" s="16"/>
      <c r="H62" s="16"/>
      <c r="I62" s="16"/>
      <c r="J62" s="16"/>
      <c r="K62" s="16"/>
      <c r="L62" s="16"/>
      <c r="M62" s="16"/>
      <c r="N62" s="16"/>
      <c r="O62" s="16"/>
      <c r="P62" s="16"/>
    </row>
    <row r="63" spans="1:17" x14ac:dyDescent="0.2">
      <c r="A63" s="80" t="s">
        <v>16</v>
      </c>
      <c r="B63" s="43"/>
      <c r="C63" s="87" t="str">
        <f>'Kops n'!C43</f>
        <v>1-00180</v>
      </c>
      <c r="D63" s="43"/>
      <c r="E63" s="16"/>
      <c r="F63" s="16"/>
      <c r="G63" s="16"/>
      <c r="H63" s="16"/>
      <c r="I63" s="16"/>
      <c r="J63" s="16"/>
      <c r="K63" s="16"/>
      <c r="L63" s="16"/>
      <c r="M63" s="16"/>
      <c r="N63" s="16"/>
      <c r="O63" s="16"/>
      <c r="P63" s="16"/>
    </row>
    <row r="64" spans="1:17" x14ac:dyDescent="0.2">
      <c r="A64" s="16"/>
      <c r="B64" s="16"/>
      <c r="C64" s="16"/>
      <c r="D64" s="16"/>
      <c r="E64" s="16"/>
      <c r="F64" s="16"/>
      <c r="G64" s="16"/>
      <c r="H64" s="16"/>
      <c r="I64" s="16"/>
      <c r="J64" s="16"/>
      <c r="K64" s="16"/>
      <c r="L64" s="16"/>
      <c r="M64" s="16"/>
      <c r="N64" s="16"/>
      <c r="O64" s="16"/>
      <c r="P64"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61:H61"/>
    <mergeCell ref="C4:I4"/>
    <mergeCell ref="F12:K12"/>
    <mergeCell ref="A9:F9"/>
    <mergeCell ref="J9:M9"/>
    <mergeCell ref="D8:L8"/>
    <mergeCell ref="A52:K52"/>
    <mergeCell ref="C55:H55"/>
    <mergeCell ref="C56:H56"/>
    <mergeCell ref="A58:D58"/>
    <mergeCell ref="C60:H60"/>
  </mergeCells>
  <phoneticPr fontId="11" type="noConversion"/>
  <conditionalFormatting sqref="A9:F9">
    <cfRule type="containsText" dxfId="23" priority="3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51">
    <cfRule type="cellIs" dxfId="22" priority="1" operator="equal">
      <formula>0</formula>
    </cfRule>
  </conditionalFormatting>
  <conditionalFormatting sqref="A52:K52">
    <cfRule type="containsText" dxfId="21" priority="16" operator="containsText" text="Tiešās izmaksas kopā, t. sk. darba devēja sociālais nodoklis __.__% ">
      <formula>NOT(ISERROR(SEARCH("Tiešās izmaksas kopā, t. sk. darba devēja sociālais nodoklis __.__% ",A52)))</formula>
    </cfRule>
  </conditionalFormatting>
  <conditionalFormatting sqref="C55:H55">
    <cfRule type="cellIs" dxfId="20" priority="24" operator="equal">
      <formula>0</formula>
    </cfRule>
  </conditionalFormatting>
  <conditionalFormatting sqref="C60:H60">
    <cfRule type="cellIs" dxfId="19" priority="25" operator="equal">
      <formula>0</formula>
    </cfRule>
  </conditionalFormatting>
  <conditionalFormatting sqref="C2:I2">
    <cfRule type="cellIs" dxfId="18" priority="30" operator="equal">
      <formula>0</formula>
    </cfRule>
  </conditionalFormatting>
  <conditionalFormatting sqref="C4:I4">
    <cfRule type="cellIs" dxfId="17" priority="22" operator="equal">
      <formula>0</formula>
    </cfRule>
  </conditionalFormatting>
  <conditionalFormatting sqref="D1">
    <cfRule type="cellIs" dxfId="16" priority="18" operator="equal">
      <formula>0</formula>
    </cfRule>
  </conditionalFormatting>
  <conditionalFormatting sqref="D5:L8 H14:H51 K14:P51">
    <cfRule type="cellIs" dxfId="15" priority="19" operator="equal">
      <formula>0</formula>
    </cfRule>
  </conditionalFormatting>
  <conditionalFormatting sqref="I14:J51">
    <cfRule type="cellIs" dxfId="14" priority="2" operator="equal">
      <formula>0</formula>
    </cfRule>
  </conditionalFormatting>
  <conditionalFormatting sqref="L52:P52">
    <cfRule type="cellIs" dxfId="13" priority="23" operator="equal">
      <formula>0</formula>
    </cfRule>
  </conditionalFormatting>
  <conditionalFormatting sqref="N9:O9">
    <cfRule type="cellIs" dxfId="12" priority="33" operator="equal">
      <formula>0</formula>
    </cfRule>
  </conditionalFormatting>
  <conditionalFormatting sqref="Q14:Q51">
    <cfRule type="cellIs" dxfId="11" priority="21" operator="equal">
      <formula>0</formula>
    </cfRule>
  </conditionalFormatting>
  <dataValidations count="1">
    <dataValidation type="list" allowBlank="1" showInputMessage="1" showErrorMessage="1" sqref="Q14:Q51">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7" operator="containsText" id="{B195B4F8-6F29-4EFD-9DCC-5C741641B7DC}">
            <xm:f>NOT(ISERROR(SEARCH("Tāme sastādīta ____. gada ___. ______________",A58)))</xm:f>
            <xm:f>"Tāme sastādīta ____. gada ___. ______________"</xm:f>
            <x14:dxf>
              <font>
                <color auto="1"/>
              </font>
              <fill>
                <patternFill>
                  <bgColor rgb="FFC6EFCE"/>
                </patternFill>
              </fill>
            </x14:dxf>
          </x14:cfRule>
          <xm:sqref>A58</xm:sqref>
        </x14:conditionalFormatting>
        <x14:conditionalFormatting xmlns:xm="http://schemas.microsoft.com/office/excel/2006/main">
          <x14:cfRule type="containsText" priority="26" operator="containsText" id="{E522233B-B020-4488-9289-B28CB884EB33}">
            <xm:f>NOT(ISERROR(SEARCH("Sertifikāta Nr. _________________________________",A63)))</xm:f>
            <xm:f>"Sertifikāta Nr. _________________________________"</xm:f>
            <x14:dxf>
              <font>
                <color auto="1"/>
              </font>
              <fill>
                <patternFill>
                  <bgColor rgb="FFC6EFCE"/>
                </patternFill>
              </fill>
            </x14:dxf>
          </x14:cfRule>
          <xm:sqref>A63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A1:I76"/>
  <sheetViews>
    <sheetView topLeftCell="A25" workbookViewId="0">
      <selection activeCell="R60" sqref="R60"/>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62" width="9.109375" style="1" customWidth="1"/>
    <col min="163" max="163" width="3.6640625" style="1"/>
    <col min="164" max="164" width="4.5546875" style="1" customWidth="1"/>
    <col min="165" max="165" width="5.88671875" style="1" customWidth="1"/>
    <col min="166" max="166" width="36" style="1" customWidth="1"/>
    <col min="167" max="167" width="9.6640625" style="1" customWidth="1"/>
    <col min="168" max="168" width="11.88671875" style="1" customWidth="1"/>
    <col min="169" max="169" width="9" style="1" customWidth="1"/>
    <col min="170" max="170" width="9.6640625" style="1" customWidth="1"/>
    <col min="171" max="171" width="9.33203125" style="1" customWidth="1"/>
    <col min="172" max="172" width="8.6640625" style="1" customWidth="1"/>
    <col min="173" max="173" width="6.88671875" style="1" customWidth="1"/>
    <col min="174" max="418" width="9.109375" style="1" customWidth="1"/>
    <col min="419" max="419" width="3.6640625" style="1"/>
    <col min="420" max="420" width="4.5546875" style="1" customWidth="1"/>
    <col min="421" max="421" width="5.88671875" style="1" customWidth="1"/>
    <col min="422" max="422" width="36" style="1" customWidth="1"/>
    <col min="423" max="423" width="9.6640625" style="1" customWidth="1"/>
    <col min="424" max="424" width="11.88671875" style="1" customWidth="1"/>
    <col min="425" max="425" width="9" style="1" customWidth="1"/>
    <col min="426" max="426" width="9.6640625" style="1" customWidth="1"/>
    <col min="427" max="427" width="9.33203125" style="1" customWidth="1"/>
    <col min="428" max="428" width="8.6640625" style="1" customWidth="1"/>
    <col min="429" max="429" width="6.88671875" style="1" customWidth="1"/>
    <col min="430" max="674" width="9.109375" style="1" customWidth="1"/>
    <col min="675" max="675" width="3.6640625" style="1"/>
    <col min="676" max="676" width="4.5546875" style="1" customWidth="1"/>
    <col min="677" max="677" width="5.88671875" style="1" customWidth="1"/>
    <col min="678" max="678" width="36" style="1" customWidth="1"/>
    <col min="679" max="679" width="9.6640625" style="1" customWidth="1"/>
    <col min="680" max="680" width="11.88671875" style="1" customWidth="1"/>
    <col min="681" max="681" width="9" style="1" customWidth="1"/>
    <col min="682" max="682" width="9.6640625" style="1" customWidth="1"/>
    <col min="683" max="683" width="9.33203125" style="1" customWidth="1"/>
    <col min="684" max="684" width="8.6640625" style="1" customWidth="1"/>
    <col min="685" max="685" width="6.88671875" style="1" customWidth="1"/>
    <col min="686" max="930" width="9.109375" style="1" customWidth="1"/>
    <col min="931" max="931" width="3.6640625" style="1"/>
    <col min="932" max="932" width="4.5546875" style="1" customWidth="1"/>
    <col min="933" max="933" width="5.88671875" style="1" customWidth="1"/>
    <col min="934" max="934" width="36" style="1" customWidth="1"/>
    <col min="935" max="935" width="9.6640625" style="1" customWidth="1"/>
    <col min="936" max="936" width="11.88671875" style="1" customWidth="1"/>
    <col min="937" max="937" width="9" style="1" customWidth="1"/>
    <col min="938" max="938" width="9.6640625" style="1" customWidth="1"/>
    <col min="939" max="939" width="9.33203125" style="1" customWidth="1"/>
    <col min="940" max="940" width="8.6640625" style="1" customWidth="1"/>
    <col min="941" max="941" width="6.88671875" style="1" customWidth="1"/>
    <col min="942" max="1186" width="9.109375" style="1" customWidth="1"/>
    <col min="1187" max="1187" width="3.6640625" style="1"/>
    <col min="1188" max="1188" width="4.5546875" style="1" customWidth="1"/>
    <col min="1189" max="1189" width="5.88671875" style="1" customWidth="1"/>
    <col min="1190" max="1190" width="36" style="1" customWidth="1"/>
    <col min="1191" max="1191" width="9.6640625" style="1" customWidth="1"/>
    <col min="1192" max="1192" width="11.88671875" style="1" customWidth="1"/>
    <col min="1193" max="1193" width="9" style="1" customWidth="1"/>
    <col min="1194" max="1194" width="9.6640625" style="1" customWidth="1"/>
    <col min="1195" max="1195" width="9.33203125" style="1" customWidth="1"/>
    <col min="1196" max="1196" width="8.6640625" style="1" customWidth="1"/>
    <col min="1197" max="1197" width="6.88671875" style="1" customWidth="1"/>
    <col min="1198" max="1442" width="9.109375" style="1" customWidth="1"/>
    <col min="1443" max="1443" width="3.6640625" style="1"/>
    <col min="1444" max="1444" width="4.5546875" style="1" customWidth="1"/>
    <col min="1445" max="1445" width="5.88671875" style="1" customWidth="1"/>
    <col min="1446" max="1446" width="36" style="1" customWidth="1"/>
    <col min="1447" max="1447" width="9.6640625" style="1" customWidth="1"/>
    <col min="1448" max="1448" width="11.88671875" style="1" customWidth="1"/>
    <col min="1449" max="1449" width="9" style="1" customWidth="1"/>
    <col min="1450" max="1450" width="9.6640625" style="1" customWidth="1"/>
    <col min="1451" max="1451" width="9.33203125" style="1" customWidth="1"/>
    <col min="1452" max="1452" width="8.6640625" style="1" customWidth="1"/>
    <col min="1453" max="1453" width="6.88671875" style="1" customWidth="1"/>
    <col min="1454" max="1698" width="9.109375" style="1" customWidth="1"/>
    <col min="1699" max="1699" width="3.6640625" style="1"/>
    <col min="1700" max="1700" width="4.5546875" style="1" customWidth="1"/>
    <col min="1701" max="1701" width="5.88671875" style="1" customWidth="1"/>
    <col min="1702" max="1702" width="36" style="1" customWidth="1"/>
    <col min="1703" max="1703" width="9.6640625" style="1" customWidth="1"/>
    <col min="1704" max="1704" width="11.88671875" style="1" customWidth="1"/>
    <col min="1705" max="1705" width="9" style="1" customWidth="1"/>
    <col min="1706" max="1706" width="9.6640625" style="1" customWidth="1"/>
    <col min="1707" max="1707" width="9.33203125" style="1" customWidth="1"/>
    <col min="1708" max="1708" width="8.6640625" style="1" customWidth="1"/>
    <col min="1709" max="1709" width="6.88671875" style="1" customWidth="1"/>
    <col min="1710" max="1954" width="9.109375" style="1" customWidth="1"/>
    <col min="1955" max="1955" width="3.6640625" style="1"/>
    <col min="1956" max="1956" width="4.5546875" style="1" customWidth="1"/>
    <col min="1957" max="1957" width="5.88671875" style="1" customWidth="1"/>
    <col min="1958" max="1958" width="36" style="1" customWidth="1"/>
    <col min="1959" max="1959" width="9.6640625" style="1" customWidth="1"/>
    <col min="1960" max="1960" width="11.88671875" style="1" customWidth="1"/>
    <col min="1961" max="1961" width="9" style="1" customWidth="1"/>
    <col min="1962" max="1962" width="9.6640625" style="1" customWidth="1"/>
    <col min="1963" max="1963" width="9.33203125" style="1" customWidth="1"/>
    <col min="1964" max="1964" width="8.6640625" style="1" customWidth="1"/>
    <col min="1965" max="1965" width="6.88671875" style="1" customWidth="1"/>
    <col min="1966" max="2210" width="9.109375" style="1" customWidth="1"/>
    <col min="2211" max="2211" width="3.6640625" style="1"/>
    <col min="2212" max="2212" width="4.5546875" style="1" customWidth="1"/>
    <col min="2213" max="2213" width="5.88671875" style="1" customWidth="1"/>
    <col min="2214" max="2214" width="36" style="1" customWidth="1"/>
    <col min="2215" max="2215" width="9.6640625" style="1" customWidth="1"/>
    <col min="2216" max="2216" width="11.88671875" style="1" customWidth="1"/>
    <col min="2217" max="2217" width="9" style="1" customWidth="1"/>
    <col min="2218" max="2218" width="9.6640625" style="1" customWidth="1"/>
    <col min="2219" max="2219" width="9.33203125" style="1" customWidth="1"/>
    <col min="2220" max="2220" width="8.6640625" style="1" customWidth="1"/>
    <col min="2221" max="2221" width="6.88671875" style="1" customWidth="1"/>
    <col min="2222" max="2466" width="9.109375" style="1" customWidth="1"/>
    <col min="2467" max="2467" width="3.6640625" style="1"/>
    <col min="2468" max="2468" width="4.5546875" style="1" customWidth="1"/>
    <col min="2469" max="2469" width="5.88671875" style="1" customWidth="1"/>
    <col min="2470" max="2470" width="36" style="1" customWidth="1"/>
    <col min="2471" max="2471" width="9.6640625" style="1" customWidth="1"/>
    <col min="2472" max="2472" width="11.88671875" style="1" customWidth="1"/>
    <col min="2473" max="2473" width="9" style="1" customWidth="1"/>
    <col min="2474" max="2474" width="9.6640625" style="1" customWidth="1"/>
    <col min="2475" max="2475" width="9.33203125" style="1" customWidth="1"/>
    <col min="2476" max="2476" width="8.6640625" style="1" customWidth="1"/>
    <col min="2477" max="2477" width="6.88671875" style="1" customWidth="1"/>
    <col min="2478" max="2722" width="9.109375" style="1" customWidth="1"/>
    <col min="2723" max="2723" width="3.6640625" style="1"/>
    <col min="2724" max="2724" width="4.5546875" style="1" customWidth="1"/>
    <col min="2725" max="2725" width="5.88671875" style="1" customWidth="1"/>
    <col min="2726" max="2726" width="36" style="1" customWidth="1"/>
    <col min="2727" max="2727" width="9.6640625" style="1" customWidth="1"/>
    <col min="2728" max="2728" width="11.88671875" style="1" customWidth="1"/>
    <col min="2729" max="2729" width="9" style="1" customWidth="1"/>
    <col min="2730" max="2730" width="9.6640625" style="1" customWidth="1"/>
    <col min="2731" max="2731" width="9.33203125" style="1" customWidth="1"/>
    <col min="2732" max="2732" width="8.6640625" style="1" customWidth="1"/>
    <col min="2733" max="2733" width="6.88671875" style="1" customWidth="1"/>
    <col min="2734" max="2978" width="9.109375" style="1" customWidth="1"/>
    <col min="2979" max="2979" width="3.6640625" style="1"/>
    <col min="2980" max="2980" width="4.5546875" style="1" customWidth="1"/>
    <col min="2981" max="2981" width="5.88671875" style="1" customWidth="1"/>
    <col min="2982" max="2982" width="36" style="1" customWidth="1"/>
    <col min="2983" max="2983" width="9.6640625" style="1" customWidth="1"/>
    <col min="2984" max="2984" width="11.88671875" style="1" customWidth="1"/>
    <col min="2985" max="2985" width="9" style="1" customWidth="1"/>
    <col min="2986" max="2986" width="9.6640625" style="1" customWidth="1"/>
    <col min="2987" max="2987" width="9.33203125" style="1" customWidth="1"/>
    <col min="2988" max="2988" width="8.6640625" style="1" customWidth="1"/>
    <col min="2989" max="2989" width="6.88671875" style="1" customWidth="1"/>
    <col min="2990" max="3234" width="9.109375" style="1" customWidth="1"/>
    <col min="3235" max="3235" width="3.6640625" style="1"/>
    <col min="3236" max="3236" width="4.5546875" style="1" customWidth="1"/>
    <col min="3237" max="3237" width="5.88671875" style="1" customWidth="1"/>
    <col min="3238" max="3238" width="36" style="1" customWidth="1"/>
    <col min="3239" max="3239" width="9.6640625" style="1" customWidth="1"/>
    <col min="3240" max="3240" width="11.88671875" style="1" customWidth="1"/>
    <col min="3241" max="3241" width="9" style="1" customWidth="1"/>
    <col min="3242" max="3242" width="9.6640625" style="1" customWidth="1"/>
    <col min="3243" max="3243" width="9.33203125" style="1" customWidth="1"/>
    <col min="3244" max="3244" width="8.6640625" style="1" customWidth="1"/>
    <col min="3245" max="3245" width="6.88671875" style="1" customWidth="1"/>
    <col min="3246" max="3490" width="9.109375" style="1" customWidth="1"/>
    <col min="3491" max="3491" width="3.6640625" style="1"/>
    <col min="3492" max="3492" width="4.5546875" style="1" customWidth="1"/>
    <col min="3493" max="3493" width="5.88671875" style="1" customWidth="1"/>
    <col min="3494" max="3494" width="36" style="1" customWidth="1"/>
    <col min="3495" max="3495" width="9.6640625" style="1" customWidth="1"/>
    <col min="3496" max="3496" width="11.88671875" style="1" customWidth="1"/>
    <col min="3497" max="3497" width="9" style="1" customWidth="1"/>
    <col min="3498" max="3498" width="9.6640625" style="1" customWidth="1"/>
    <col min="3499" max="3499" width="9.33203125" style="1" customWidth="1"/>
    <col min="3500" max="3500" width="8.6640625" style="1" customWidth="1"/>
    <col min="3501" max="3501" width="6.88671875" style="1" customWidth="1"/>
    <col min="3502" max="3746" width="9.109375" style="1" customWidth="1"/>
    <col min="3747" max="3747" width="3.6640625" style="1"/>
    <col min="3748" max="3748" width="4.5546875" style="1" customWidth="1"/>
    <col min="3749" max="3749" width="5.88671875" style="1" customWidth="1"/>
    <col min="3750" max="3750" width="36" style="1" customWidth="1"/>
    <col min="3751" max="3751" width="9.6640625" style="1" customWidth="1"/>
    <col min="3752" max="3752" width="11.88671875" style="1" customWidth="1"/>
    <col min="3753" max="3753" width="9" style="1" customWidth="1"/>
    <col min="3754" max="3754" width="9.6640625" style="1" customWidth="1"/>
    <col min="3755" max="3755" width="9.33203125" style="1" customWidth="1"/>
    <col min="3756" max="3756" width="8.6640625" style="1" customWidth="1"/>
    <col min="3757" max="3757" width="6.88671875" style="1" customWidth="1"/>
    <col min="3758" max="4002" width="9.109375" style="1" customWidth="1"/>
    <col min="4003" max="4003" width="3.6640625" style="1"/>
    <col min="4004" max="4004" width="4.5546875" style="1" customWidth="1"/>
    <col min="4005" max="4005" width="5.88671875" style="1" customWidth="1"/>
    <col min="4006" max="4006" width="36" style="1" customWidth="1"/>
    <col min="4007" max="4007" width="9.6640625" style="1" customWidth="1"/>
    <col min="4008" max="4008" width="11.88671875" style="1" customWidth="1"/>
    <col min="4009" max="4009" width="9" style="1" customWidth="1"/>
    <col min="4010" max="4010" width="9.6640625" style="1" customWidth="1"/>
    <col min="4011" max="4011" width="9.33203125" style="1" customWidth="1"/>
    <col min="4012" max="4012" width="8.6640625" style="1" customWidth="1"/>
    <col min="4013" max="4013" width="6.88671875" style="1" customWidth="1"/>
    <col min="4014" max="4258" width="9.109375" style="1" customWidth="1"/>
    <col min="4259" max="4259" width="3.6640625" style="1"/>
    <col min="4260" max="4260" width="4.5546875" style="1" customWidth="1"/>
    <col min="4261" max="4261" width="5.88671875" style="1" customWidth="1"/>
    <col min="4262" max="4262" width="36" style="1" customWidth="1"/>
    <col min="4263" max="4263" width="9.6640625" style="1" customWidth="1"/>
    <col min="4264" max="4264" width="11.88671875" style="1" customWidth="1"/>
    <col min="4265" max="4265" width="9" style="1" customWidth="1"/>
    <col min="4266" max="4266" width="9.6640625" style="1" customWidth="1"/>
    <col min="4267" max="4267" width="9.33203125" style="1" customWidth="1"/>
    <col min="4268" max="4268" width="8.6640625" style="1" customWidth="1"/>
    <col min="4269" max="4269" width="6.88671875" style="1" customWidth="1"/>
    <col min="4270" max="4514" width="9.109375" style="1" customWidth="1"/>
    <col min="4515" max="4515" width="3.6640625" style="1"/>
    <col min="4516" max="4516" width="4.5546875" style="1" customWidth="1"/>
    <col min="4517" max="4517" width="5.88671875" style="1" customWidth="1"/>
    <col min="4518" max="4518" width="36" style="1" customWidth="1"/>
    <col min="4519" max="4519" width="9.6640625" style="1" customWidth="1"/>
    <col min="4520" max="4520" width="11.88671875" style="1" customWidth="1"/>
    <col min="4521" max="4521" width="9" style="1" customWidth="1"/>
    <col min="4522" max="4522" width="9.6640625" style="1" customWidth="1"/>
    <col min="4523" max="4523" width="9.33203125" style="1" customWidth="1"/>
    <col min="4524" max="4524" width="8.6640625" style="1" customWidth="1"/>
    <col min="4525" max="4525" width="6.88671875" style="1" customWidth="1"/>
    <col min="4526" max="4770" width="9.109375" style="1" customWidth="1"/>
    <col min="4771" max="4771" width="3.6640625" style="1"/>
    <col min="4772" max="4772" width="4.5546875" style="1" customWidth="1"/>
    <col min="4773" max="4773" width="5.88671875" style="1" customWidth="1"/>
    <col min="4774" max="4774" width="36" style="1" customWidth="1"/>
    <col min="4775" max="4775" width="9.6640625" style="1" customWidth="1"/>
    <col min="4776" max="4776" width="11.88671875" style="1" customWidth="1"/>
    <col min="4777" max="4777" width="9" style="1" customWidth="1"/>
    <col min="4778" max="4778" width="9.6640625" style="1" customWidth="1"/>
    <col min="4779" max="4779" width="9.33203125" style="1" customWidth="1"/>
    <col min="4780" max="4780" width="8.6640625" style="1" customWidth="1"/>
    <col min="4781" max="4781" width="6.88671875" style="1" customWidth="1"/>
    <col min="4782" max="5026" width="9.109375" style="1" customWidth="1"/>
    <col min="5027" max="5027" width="3.6640625" style="1"/>
    <col min="5028" max="5028" width="4.5546875" style="1" customWidth="1"/>
    <col min="5029" max="5029" width="5.88671875" style="1" customWidth="1"/>
    <col min="5030" max="5030" width="36" style="1" customWidth="1"/>
    <col min="5031" max="5031" width="9.6640625" style="1" customWidth="1"/>
    <col min="5032" max="5032" width="11.88671875" style="1" customWidth="1"/>
    <col min="5033" max="5033" width="9" style="1" customWidth="1"/>
    <col min="5034" max="5034" width="9.6640625" style="1" customWidth="1"/>
    <col min="5035" max="5035" width="9.33203125" style="1" customWidth="1"/>
    <col min="5036" max="5036" width="8.6640625" style="1" customWidth="1"/>
    <col min="5037" max="5037" width="6.88671875" style="1" customWidth="1"/>
    <col min="5038" max="5282" width="9.109375" style="1" customWidth="1"/>
    <col min="5283" max="5283" width="3.6640625" style="1"/>
    <col min="5284" max="5284" width="4.5546875" style="1" customWidth="1"/>
    <col min="5285" max="5285" width="5.88671875" style="1" customWidth="1"/>
    <col min="5286" max="5286" width="36" style="1" customWidth="1"/>
    <col min="5287" max="5287" width="9.6640625" style="1" customWidth="1"/>
    <col min="5288" max="5288" width="11.88671875" style="1" customWidth="1"/>
    <col min="5289" max="5289" width="9" style="1" customWidth="1"/>
    <col min="5290" max="5290" width="9.6640625" style="1" customWidth="1"/>
    <col min="5291" max="5291" width="9.33203125" style="1" customWidth="1"/>
    <col min="5292" max="5292" width="8.6640625" style="1" customWidth="1"/>
    <col min="5293" max="5293" width="6.88671875" style="1" customWidth="1"/>
    <col min="5294" max="5538" width="9.109375" style="1" customWidth="1"/>
    <col min="5539" max="5539" width="3.6640625" style="1"/>
    <col min="5540" max="5540" width="4.5546875" style="1" customWidth="1"/>
    <col min="5541" max="5541" width="5.88671875" style="1" customWidth="1"/>
    <col min="5542" max="5542" width="36" style="1" customWidth="1"/>
    <col min="5543" max="5543" width="9.6640625" style="1" customWidth="1"/>
    <col min="5544" max="5544" width="11.88671875" style="1" customWidth="1"/>
    <col min="5545" max="5545" width="9" style="1" customWidth="1"/>
    <col min="5546" max="5546" width="9.6640625" style="1" customWidth="1"/>
    <col min="5547" max="5547" width="9.33203125" style="1" customWidth="1"/>
    <col min="5548" max="5548" width="8.6640625" style="1" customWidth="1"/>
    <col min="5549" max="5549" width="6.88671875" style="1" customWidth="1"/>
    <col min="5550" max="5794" width="9.109375" style="1" customWidth="1"/>
    <col min="5795" max="5795" width="3.6640625" style="1"/>
    <col min="5796" max="5796" width="4.5546875" style="1" customWidth="1"/>
    <col min="5797" max="5797" width="5.88671875" style="1" customWidth="1"/>
    <col min="5798" max="5798" width="36" style="1" customWidth="1"/>
    <col min="5799" max="5799" width="9.6640625" style="1" customWidth="1"/>
    <col min="5800" max="5800" width="11.88671875" style="1" customWidth="1"/>
    <col min="5801" max="5801" width="9" style="1" customWidth="1"/>
    <col min="5802" max="5802" width="9.6640625" style="1" customWidth="1"/>
    <col min="5803" max="5803" width="9.33203125" style="1" customWidth="1"/>
    <col min="5804" max="5804" width="8.6640625" style="1" customWidth="1"/>
    <col min="5805" max="5805" width="6.88671875" style="1" customWidth="1"/>
    <col min="5806" max="6050" width="9.109375" style="1" customWidth="1"/>
    <col min="6051" max="6051" width="3.6640625" style="1"/>
    <col min="6052" max="6052" width="4.5546875" style="1" customWidth="1"/>
    <col min="6053" max="6053" width="5.88671875" style="1" customWidth="1"/>
    <col min="6054" max="6054" width="36" style="1" customWidth="1"/>
    <col min="6055" max="6055" width="9.6640625" style="1" customWidth="1"/>
    <col min="6056" max="6056" width="11.88671875" style="1" customWidth="1"/>
    <col min="6057" max="6057" width="9" style="1" customWidth="1"/>
    <col min="6058" max="6058" width="9.6640625" style="1" customWidth="1"/>
    <col min="6059" max="6059" width="9.33203125" style="1" customWidth="1"/>
    <col min="6060" max="6060" width="8.6640625" style="1" customWidth="1"/>
    <col min="6061" max="6061" width="6.88671875" style="1" customWidth="1"/>
    <col min="6062" max="6306" width="9.109375" style="1" customWidth="1"/>
    <col min="6307" max="6307" width="3.6640625" style="1"/>
    <col min="6308" max="6308" width="4.5546875" style="1" customWidth="1"/>
    <col min="6309" max="6309" width="5.88671875" style="1" customWidth="1"/>
    <col min="6310" max="6310" width="36" style="1" customWidth="1"/>
    <col min="6311" max="6311" width="9.6640625" style="1" customWidth="1"/>
    <col min="6312" max="6312" width="11.88671875" style="1" customWidth="1"/>
    <col min="6313" max="6313" width="9" style="1" customWidth="1"/>
    <col min="6314" max="6314" width="9.6640625" style="1" customWidth="1"/>
    <col min="6315" max="6315" width="9.33203125" style="1" customWidth="1"/>
    <col min="6316" max="6316" width="8.6640625" style="1" customWidth="1"/>
    <col min="6317" max="6317" width="6.88671875" style="1" customWidth="1"/>
    <col min="6318" max="6562" width="9.109375" style="1" customWidth="1"/>
    <col min="6563" max="6563" width="3.6640625" style="1"/>
    <col min="6564" max="6564" width="4.5546875" style="1" customWidth="1"/>
    <col min="6565" max="6565" width="5.88671875" style="1" customWidth="1"/>
    <col min="6566" max="6566" width="36" style="1" customWidth="1"/>
    <col min="6567" max="6567" width="9.6640625" style="1" customWidth="1"/>
    <col min="6568" max="6568" width="11.88671875" style="1" customWidth="1"/>
    <col min="6569" max="6569" width="9" style="1" customWidth="1"/>
    <col min="6570" max="6570" width="9.6640625" style="1" customWidth="1"/>
    <col min="6571" max="6571" width="9.33203125" style="1" customWidth="1"/>
    <col min="6572" max="6572" width="8.6640625" style="1" customWidth="1"/>
    <col min="6573" max="6573" width="6.88671875" style="1" customWidth="1"/>
    <col min="6574" max="6818" width="9.109375" style="1" customWidth="1"/>
    <col min="6819" max="6819" width="3.6640625" style="1"/>
    <col min="6820" max="6820" width="4.5546875" style="1" customWidth="1"/>
    <col min="6821" max="6821" width="5.88671875" style="1" customWidth="1"/>
    <col min="6822" max="6822" width="36" style="1" customWidth="1"/>
    <col min="6823" max="6823" width="9.6640625" style="1" customWidth="1"/>
    <col min="6824" max="6824" width="11.88671875" style="1" customWidth="1"/>
    <col min="6825" max="6825" width="9" style="1" customWidth="1"/>
    <col min="6826" max="6826" width="9.6640625" style="1" customWidth="1"/>
    <col min="6827" max="6827" width="9.33203125" style="1" customWidth="1"/>
    <col min="6828" max="6828" width="8.6640625" style="1" customWidth="1"/>
    <col min="6829" max="6829" width="6.88671875" style="1" customWidth="1"/>
    <col min="6830" max="7074" width="9.109375" style="1" customWidth="1"/>
    <col min="7075" max="7075" width="3.6640625" style="1"/>
    <col min="7076" max="7076" width="4.5546875" style="1" customWidth="1"/>
    <col min="7077" max="7077" width="5.88671875" style="1" customWidth="1"/>
    <col min="7078" max="7078" width="36" style="1" customWidth="1"/>
    <col min="7079" max="7079" width="9.6640625" style="1" customWidth="1"/>
    <col min="7080" max="7080" width="11.88671875" style="1" customWidth="1"/>
    <col min="7081" max="7081" width="9" style="1" customWidth="1"/>
    <col min="7082" max="7082" width="9.6640625" style="1" customWidth="1"/>
    <col min="7083" max="7083" width="9.33203125" style="1" customWidth="1"/>
    <col min="7084" max="7084" width="8.6640625" style="1" customWidth="1"/>
    <col min="7085" max="7085" width="6.88671875" style="1" customWidth="1"/>
    <col min="7086" max="7330" width="9.109375" style="1" customWidth="1"/>
    <col min="7331" max="7331" width="3.6640625" style="1"/>
    <col min="7332" max="7332" width="4.5546875" style="1" customWidth="1"/>
    <col min="7333" max="7333" width="5.88671875" style="1" customWidth="1"/>
    <col min="7334" max="7334" width="36" style="1" customWidth="1"/>
    <col min="7335" max="7335" width="9.6640625" style="1" customWidth="1"/>
    <col min="7336" max="7336" width="11.88671875" style="1" customWidth="1"/>
    <col min="7337" max="7337" width="9" style="1" customWidth="1"/>
    <col min="7338" max="7338" width="9.6640625" style="1" customWidth="1"/>
    <col min="7339" max="7339" width="9.33203125" style="1" customWidth="1"/>
    <col min="7340" max="7340" width="8.6640625" style="1" customWidth="1"/>
    <col min="7341" max="7341" width="6.88671875" style="1" customWidth="1"/>
    <col min="7342" max="7586" width="9.109375" style="1" customWidth="1"/>
    <col min="7587" max="7587" width="3.6640625" style="1"/>
    <col min="7588" max="7588" width="4.5546875" style="1" customWidth="1"/>
    <col min="7589" max="7589" width="5.88671875" style="1" customWidth="1"/>
    <col min="7590" max="7590" width="36" style="1" customWidth="1"/>
    <col min="7591" max="7591" width="9.6640625" style="1" customWidth="1"/>
    <col min="7592" max="7592" width="11.88671875" style="1" customWidth="1"/>
    <col min="7593" max="7593" width="9" style="1" customWidth="1"/>
    <col min="7594" max="7594" width="9.6640625" style="1" customWidth="1"/>
    <col min="7595" max="7595" width="9.33203125" style="1" customWidth="1"/>
    <col min="7596" max="7596" width="8.6640625" style="1" customWidth="1"/>
    <col min="7597" max="7597" width="6.88671875" style="1" customWidth="1"/>
    <col min="7598" max="7842" width="9.109375" style="1" customWidth="1"/>
    <col min="7843" max="7843" width="3.6640625" style="1"/>
    <col min="7844" max="7844" width="4.5546875" style="1" customWidth="1"/>
    <col min="7845" max="7845" width="5.88671875" style="1" customWidth="1"/>
    <col min="7846" max="7846" width="36" style="1" customWidth="1"/>
    <col min="7847" max="7847" width="9.6640625" style="1" customWidth="1"/>
    <col min="7848" max="7848" width="11.88671875" style="1" customWidth="1"/>
    <col min="7849" max="7849" width="9" style="1" customWidth="1"/>
    <col min="7850" max="7850" width="9.6640625" style="1" customWidth="1"/>
    <col min="7851" max="7851" width="9.33203125" style="1" customWidth="1"/>
    <col min="7852" max="7852" width="8.6640625" style="1" customWidth="1"/>
    <col min="7853" max="7853" width="6.88671875" style="1" customWidth="1"/>
    <col min="7854" max="8098" width="9.109375" style="1" customWidth="1"/>
    <col min="8099" max="8099" width="3.6640625" style="1"/>
    <col min="8100" max="8100" width="4.5546875" style="1" customWidth="1"/>
    <col min="8101" max="8101" width="5.88671875" style="1" customWidth="1"/>
    <col min="8102" max="8102" width="36" style="1" customWidth="1"/>
    <col min="8103" max="8103" width="9.6640625" style="1" customWidth="1"/>
    <col min="8104" max="8104" width="11.88671875" style="1" customWidth="1"/>
    <col min="8105" max="8105" width="9" style="1" customWidth="1"/>
    <col min="8106" max="8106" width="9.6640625" style="1" customWidth="1"/>
    <col min="8107" max="8107" width="9.33203125" style="1" customWidth="1"/>
    <col min="8108" max="8108" width="8.6640625" style="1" customWidth="1"/>
    <col min="8109" max="8109" width="6.88671875" style="1" customWidth="1"/>
    <col min="8110" max="8354" width="9.109375" style="1" customWidth="1"/>
    <col min="8355" max="8355" width="3.6640625" style="1"/>
    <col min="8356" max="8356" width="4.5546875" style="1" customWidth="1"/>
    <col min="8357" max="8357" width="5.88671875" style="1" customWidth="1"/>
    <col min="8358" max="8358" width="36" style="1" customWidth="1"/>
    <col min="8359" max="8359" width="9.6640625" style="1" customWidth="1"/>
    <col min="8360" max="8360" width="11.88671875" style="1" customWidth="1"/>
    <col min="8361" max="8361" width="9" style="1" customWidth="1"/>
    <col min="8362" max="8362" width="9.6640625" style="1" customWidth="1"/>
    <col min="8363" max="8363" width="9.33203125" style="1" customWidth="1"/>
    <col min="8364" max="8364" width="8.6640625" style="1" customWidth="1"/>
    <col min="8365" max="8365" width="6.88671875" style="1" customWidth="1"/>
    <col min="8366" max="8610" width="9.109375" style="1" customWidth="1"/>
    <col min="8611" max="8611" width="3.6640625" style="1"/>
    <col min="8612" max="8612" width="4.5546875" style="1" customWidth="1"/>
    <col min="8613" max="8613" width="5.88671875" style="1" customWidth="1"/>
    <col min="8614" max="8614" width="36" style="1" customWidth="1"/>
    <col min="8615" max="8615" width="9.6640625" style="1" customWidth="1"/>
    <col min="8616" max="8616" width="11.88671875" style="1" customWidth="1"/>
    <col min="8617" max="8617" width="9" style="1" customWidth="1"/>
    <col min="8618" max="8618" width="9.6640625" style="1" customWidth="1"/>
    <col min="8619" max="8619" width="9.33203125" style="1" customWidth="1"/>
    <col min="8620" max="8620" width="8.6640625" style="1" customWidth="1"/>
    <col min="8621" max="8621" width="6.88671875" style="1" customWidth="1"/>
    <col min="8622" max="8866" width="9.109375" style="1" customWidth="1"/>
    <col min="8867" max="8867" width="3.6640625" style="1"/>
    <col min="8868" max="8868" width="4.5546875" style="1" customWidth="1"/>
    <col min="8869" max="8869" width="5.88671875" style="1" customWidth="1"/>
    <col min="8870" max="8870" width="36" style="1" customWidth="1"/>
    <col min="8871" max="8871" width="9.6640625" style="1" customWidth="1"/>
    <col min="8872" max="8872" width="11.88671875" style="1" customWidth="1"/>
    <col min="8873" max="8873" width="9" style="1" customWidth="1"/>
    <col min="8874" max="8874" width="9.6640625" style="1" customWidth="1"/>
    <col min="8875" max="8875" width="9.33203125" style="1" customWidth="1"/>
    <col min="8876" max="8876" width="8.6640625" style="1" customWidth="1"/>
    <col min="8877" max="8877" width="6.88671875" style="1" customWidth="1"/>
    <col min="8878" max="9122" width="9.109375" style="1" customWidth="1"/>
    <col min="9123" max="9123" width="3.6640625" style="1"/>
    <col min="9124" max="9124" width="4.5546875" style="1" customWidth="1"/>
    <col min="9125" max="9125" width="5.88671875" style="1" customWidth="1"/>
    <col min="9126" max="9126" width="36" style="1" customWidth="1"/>
    <col min="9127" max="9127" width="9.6640625" style="1" customWidth="1"/>
    <col min="9128" max="9128" width="11.88671875" style="1" customWidth="1"/>
    <col min="9129" max="9129" width="9" style="1" customWidth="1"/>
    <col min="9130" max="9130" width="9.6640625" style="1" customWidth="1"/>
    <col min="9131" max="9131" width="9.33203125" style="1" customWidth="1"/>
    <col min="9132" max="9132" width="8.6640625" style="1" customWidth="1"/>
    <col min="9133" max="9133" width="6.88671875" style="1" customWidth="1"/>
    <col min="9134" max="9378" width="9.109375" style="1" customWidth="1"/>
    <col min="9379" max="9379" width="3.6640625" style="1"/>
    <col min="9380" max="9380" width="4.5546875" style="1" customWidth="1"/>
    <col min="9381" max="9381" width="5.88671875" style="1" customWidth="1"/>
    <col min="9382" max="9382" width="36" style="1" customWidth="1"/>
    <col min="9383" max="9383" width="9.6640625" style="1" customWidth="1"/>
    <col min="9384" max="9384" width="11.88671875" style="1" customWidth="1"/>
    <col min="9385" max="9385" width="9" style="1" customWidth="1"/>
    <col min="9386" max="9386" width="9.6640625" style="1" customWidth="1"/>
    <col min="9387" max="9387" width="9.33203125" style="1" customWidth="1"/>
    <col min="9388" max="9388" width="8.6640625" style="1" customWidth="1"/>
    <col min="9389" max="9389" width="6.88671875" style="1" customWidth="1"/>
    <col min="9390" max="9634" width="9.109375" style="1" customWidth="1"/>
    <col min="9635" max="9635" width="3.6640625" style="1"/>
    <col min="9636" max="9636" width="4.5546875" style="1" customWidth="1"/>
    <col min="9637" max="9637" width="5.88671875" style="1" customWidth="1"/>
    <col min="9638" max="9638" width="36" style="1" customWidth="1"/>
    <col min="9639" max="9639" width="9.6640625" style="1" customWidth="1"/>
    <col min="9640" max="9640" width="11.88671875" style="1" customWidth="1"/>
    <col min="9641" max="9641" width="9" style="1" customWidth="1"/>
    <col min="9642" max="9642" width="9.6640625" style="1" customWidth="1"/>
    <col min="9643" max="9643" width="9.33203125" style="1" customWidth="1"/>
    <col min="9644" max="9644" width="8.6640625" style="1" customWidth="1"/>
    <col min="9645" max="9645" width="6.88671875" style="1" customWidth="1"/>
    <col min="9646" max="9890" width="9.109375" style="1" customWidth="1"/>
    <col min="9891" max="9891" width="3.6640625" style="1"/>
    <col min="9892" max="9892" width="4.5546875" style="1" customWidth="1"/>
    <col min="9893" max="9893" width="5.88671875" style="1" customWidth="1"/>
    <col min="9894" max="9894" width="36" style="1" customWidth="1"/>
    <col min="9895" max="9895" width="9.6640625" style="1" customWidth="1"/>
    <col min="9896" max="9896" width="11.88671875" style="1" customWidth="1"/>
    <col min="9897" max="9897" width="9" style="1" customWidth="1"/>
    <col min="9898" max="9898" width="9.6640625" style="1" customWidth="1"/>
    <col min="9899" max="9899" width="9.33203125" style="1" customWidth="1"/>
    <col min="9900" max="9900" width="8.6640625" style="1" customWidth="1"/>
    <col min="9901" max="9901" width="6.88671875" style="1" customWidth="1"/>
    <col min="9902" max="10146" width="9.109375" style="1" customWidth="1"/>
    <col min="10147" max="10147" width="3.6640625" style="1"/>
    <col min="10148" max="10148" width="4.5546875" style="1" customWidth="1"/>
    <col min="10149" max="10149" width="5.88671875" style="1" customWidth="1"/>
    <col min="10150" max="10150" width="36" style="1" customWidth="1"/>
    <col min="10151" max="10151" width="9.6640625" style="1" customWidth="1"/>
    <col min="10152" max="10152" width="11.88671875" style="1" customWidth="1"/>
    <col min="10153" max="10153" width="9" style="1" customWidth="1"/>
    <col min="10154" max="10154" width="9.6640625" style="1" customWidth="1"/>
    <col min="10155" max="10155" width="9.33203125" style="1" customWidth="1"/>
    <col min="10156" max="10156" width="8.6640625" style="1" customWidth="1"/>
    <col min="10157" max="10157" width="6.88671875" style="1" customWidth="1"/>
    <col min="10158" max="10402" width="9.109375" style="1" customWidth="1"/>
    <col min="10403" max="10403" width="3.6640625" style="1"/>
    <col min="10404" max="10404" width="4.5546875" style="1" customWidth="1"/>
    <col min="10405" max="10405" width="5.88671875" style="1" customWidth="1"/>
    <col min="10406" max="10406" width="36" style="1" customWidth="1"/>
    <col min="10407" max="10407" width="9.6640625" style="1" customWidth="1"/>
    <col min="10408" max="10408" width="11.88671875" style="1" customWidth="1"/>
    <col min="10409" max="10409" width="9" style="1" customWidth="1"/>
    <col min="10410" max="10410" width="9.6640625" style="1" customWidth="1"/>
    <col min="10411" max="10411" width="9.33203125" style="1" customWidth="1"/>
    <col min="10412" max="10412" width="8.6640625" style="1" customWidth="1"/>
    <col min="10413" max="10413" width="6.88671875" style="1" customWidth="1"/>
    <col min="10414" max="10658" width="9.109375" style="1" customWidth="1"/>
    <col min="10659" max="10659" width="3.6640625" style="1"/>
    <col min="10660" max="10660" width="4.5546875" style="1" customWidth="1"/>
    <col min="10661" max="10661" width="5.88671875" style="1" customWidth="1"/>
    <col min="10662" max="10662" width="36" style="1" customWidth="1"/>
    <col min="10663" max="10663" width="9.6640625" style="1" customWidth="1"/>
    <col min="10664" max="10664" width="11.88671875" style="1" customWidth="1"/>
    <col min="10665" max="10665" width="9" style="1" customWidth="1"/>
    <col min="10666" max="10666" width="9.6640625" style="1" customWidth="1"/>
    <col min="10667" max="10667" width="9.33203125" style="1" customWidth="1"/>
    <col min="10668" max="10668" width="8.6640625" style="1" customWidth="1"/>
    <col min="10669" max="10669" width="6.88671875" style="1" customWidth="1"/>
    <col min="10670" max="10914" width="9.109375" style="1" customWidth="1"/>
    <col min="10915" max="10915" width="3.6640625" style="1"/>
    <col min="10916" max="10916" width="4.5546875" style="1" customWidth="1"/>
    <col min="10917" max="10917" width="5.88671875" style="1" customWidth="1"/>
    <col min="10918" max="10918" width="36" style="1" customWidth="1"/>
    <col min="10919" max="10919" width="9.6640625" style="1" customWidth="1"/>
    <col min="10920" max="10920" width="11.88671875" style="1" customWidth="1"/>
    <col min="10921" max="10921" width="9" style="1" customWidth="1"/>
    <col min="10922" max="10922" width="9.6640625" style="1" customWidth="1"/>
    <col min="10923" max="10923" width="9.33203125" style="1" customWidth="1"/>
    <col min="10924" max="10924" width="8.6640625" style="1" customWidth="1"/>
    <col min="10925" max="10925" width="6.88671875" style="1" customWidth="1"/>
    <col min="10926" max="11170" width="9.109375" style="1" customWidth="1"/>
    <col min="11171" max="11171" width="3.6640625" style="1"/>
    <col min="11172" max="11172" width="4.5546875" style="1" customWidth="1"/>
    <col min="11173" max="11173" width="5.88671875" style="1" customWidth="1"/>
    <col min="11174" max="11174" width="36" style="1" customWidth="1"/>
    <col min="11175" max="11175" width="9.6640625" style="1" customWidth="1"/>
    <col min="11176" max="11176" width="11.88671875" style="1" customWidth="1"/>
    <col min="11177" max="11177" width="9" style="1" customWidth="1"/>
    <col min="11178" max="11178" width="9.6640625" style="1" customWidth="1"/>
    <col min="11179" max="11179" width="9.33203125" style="1" customWidth="1"/>
    <col min="11180" max="11180" width="8.6640625" style="1" customWidth="1"/>
    <col min="11181" max="11181" width="6.88671875" style="1" customWidth="1"/>
    <col min="11182" max="11426" width="9.109375" style="1" customWidth="1"/>
    <col min="11427" max="11427" width="3.6640625" style="1"/>
    <col min="11428" max="11428" width="4.5546875" style="1" customWidth="1"/>
    <col min="11429" max="11429" width="5.88671875" style="1" customWidth="1"/>
    <col min="11430" max="11430" width="36" style="1" customWidth="1"/>
    <col min="11431" max="11431" width="9.6640625" style="1" customWidth="1"/>
    <col min="11432" max="11432" width="11.88671875" style="1" customWidth="1"/>
    <col min="11433" max="11433" width="9" style="1" customWidth="1"/>
    <col min="11434" max="11434" width="9.6640625" style="1" customWidth="1"/>
    <col min="11435" max="11435" width="9.33203125" style="1" customWidth="1"/>
    <col min="11436" max="11436" width="8.6640625" style="1" customWidth="1"/>
    <col min="11437" max="11437" width="6.88671875" style="1" customWidth="1"/>
    <col min="11438" max="11682" width="9.109375" style="1" customWidth="1"/>
    <col min="11683" max="11683" width="3.6640625" style="1"/>
    <col min="11684" max="11684" width="4.5546875" style="1" customWidth="1"/>
    <col min="11685" max="11685" width="5.88671875" style="1" customWidth="1"/>
    <col min="11686" max="11686" width="36" style="1" customWidth="1"/>
    <col min="11687" max="11687" width="9.6640625" style="1" customWidth="1"/>
    <col min="11688" max="11688" width="11.88671875" style="1" customWidth="1"/>
    <col min="11689" max="11689" width="9" style="1" customWidth="1"/>
    <col min="11690" max="11690" width="9.6640625" style="1" customWidth="1"/>
    <col min="11691" max="11691" width="9.33203125" style="1" customWidth="1"/>
    <col min="11692" max="11692" width="8.6640625" style="1" customWidth="1"/>
    <col min="11693" max="11693" width="6.88671875" style="1" customWidth="1"/>
    <col min="11694" max="11938" width="9.109375" style="1" customWidth="1"/>
    <col min="11939" max="11939" width="3.6640625" style="1"/>
    <col min="11940" max="11940" width="4.5546875" style="1" customWidth="1"/>
    <col min="11941" max="11941" width="5.88671875" style="1" customWidth="1"/>
    <col min="11942" max="11942" width="36" style="1" customWidth="1"/>
    <col min="11943" max="11943" width="9.6640625" style="1" customWidth="1"/>
    <col min="11944" max="11944" width="11.88671875" style="1" customWidth="1"/>
    <col min="11945" max="11945" width="9" style="1" customWidth="1"/>
    <col min="11946" max="11946" width="9.6640625" style="1" customWidth="1"/>
    <col min="11947" max="11947" width="9.33203125" style="1" customWidth="1"/>
    <col min="11948" max="11948" width="8.6640625" style="1" customWidth="1"/>
    <col min="11949" max="11949" width="6.88671875" style="1" customWidth="1"/>
    <col min="11950" max="12194" width="9.109375" style="1" customWidth="1"/>
    <col min="12195" max="12195" width="3.6640625" style="1"/>
    <col min="12196" max="12196" width="4.5546875" style="1" customWidth="1"/>
    <col min="12197" max="12197" width="5.88671875" style="1" customWidth="1"/>
    <col min="12198" max="12198" width="36" style="1" customWidth="1"/>
    <col min="12199" max="12199" width="9.6640625" style="1" customWidth="1"/>
    <col min="12200" max="12200" width="11.88671875" style="1" customWidth="1"/>
    <col min="12201" max="12201" width="9" style="1" customWidth="1"/>
    <col min="12202" max="12202" width="9.6640625" style="1" customWidth="1"/>
    <col min="12203" max="12203" width="9.33203125" style="1" customWidth="1"/>
    <col min="12204" max="12204" width="8.6640625" style="1" customWidth="1"/>
    <col min="12205" max="12205" width="6.88671875" style="1" customWidth="1"/>
    <col min="12206" max="12450" width="9.109375" style="1" customWidth="1"/>
    <col min="12451" max="12451" width="3.6640625" style="1"/>
    <col min="12452" max="12452" width="4.5546875" style="1" customWidth="1"/>
    <col min="12453" max="12453" width="5.88671875" style="1" customWidth="1"/>
    <col min="12454" max="12454" width="36" style="1" customWidth="1"/>
    <col min="12455" max="12455" width="9.6640625" style="1" customWidth="1"/>
    <col min="12456" max="12456" width="11.88671875" style="1" customWidth="1"/>
    <col min="12457" max="12457" width="9" style="1" customWidth="1"/>
    <col min="12458" max="12458" width="9.6640625" style="1" customWidth="1"/>
    <col min="12459" max="12459" width="9.33203125" style="1" customWidth="1"/>
    <col min="12460" max="12460" width="8.6640625" style="1" customWidth="1"/>
    <col min="12461" max="12461" width="6.88671875" style="1" customWidth="1"/>
    <col min="12462" max="12706" width="9.109375" style="1" customWidth="1"/>
    <col min="12707" max="12707" width="3.6640625" style="1"/>
    <col min="12708" max="12708" width="4.5546875" style="1" customWidth="1"/>
    <col min="12709" max="12709" width="5.88671875" style="1" customWidth="1"/>
    <col min="12710" max="12710" width="36" style="1" customWidth="1"/>
    <col min="12711" max="12711" width="9.6640625" style="1" customWidth="1"/>
    <col min="12712" max="12712" width="11.88671875" style="1" customWidth="1"/>
    <col min="12713" max="12713" width="9" style="1" customWidth="1"/>
    <col min="12714" max="12714" width="9.6640625" style="1" customWidth="1"/>
    <col min="12715" max="12715" width="9.33203125" style="1" customWidth="1"/>
    <col min="12716" max="12716" width="8.6640625" style="1" customWidth="1"/>
    <col min="12717" max="12717" width="6.88671875" style="1" customWidth="1"/>
    <col min="12718" max="12962" width="9.109375" style="1" customWidth="1"/>
    <col min="12963" max="12963" width="3.6640625" style="1"/>
    <col min="12964" max="12964" width="4.5546875" style="1" customWidth="1"/>
    <col min="12965" max="12965" width="5.88671875" style="1" customWidth="1"/>
    <col min="12966" max="12966" width="36" style="1" customWidth="1"/>
    <col min="12967" max="12967" width="9.6640625" style="1" customWidth="1"/>
    <col min="12968" max="12968" width="11.88671875" style="1" customWidth="1"/>
    <col min="12969" max="12969" width="9" style="1" customWidth="1"/>
    <col min="12970" max="12970" width="9.6640625" style="1" customWidth="1"/>
    <col min="12971" max="12971" width="9.33203125" style="1" customWidth="1"/>
    <col min="12972" max="12972" width="8.6640625" style="1" customWidth="1"/>
    <col min="12973" max="12973" width="6.88671875" style="1" customWidth="1"/>
    <col min="12974" max="13218" width="9.109375" style="1" customWidth="1"/>
    <col min="13219" max="13219" width="3.6640625" style="1"/>
    <col min="13220" max="13220" width="4.5546875" style="1" customWidth="1"/>
    <col min="13221" max="13221" width="5.88671875" style="1" customWidth="1"/>
    <col min="13222" max="13222" width="36" style="1" customWidth="1"/>
    <col min="13223" max="13223" width="9.6640625" style="1" customWidth="1"/>
    <col min="13224" max="13224" width="11.88671875" style="1" customWidth="1"/>
    <col min="13225" max="13225" width="9" style="1" customWidth="1"/>
    <col min="13226" max="13226" width="9.6640625" style="1" customWidth="1"/>
    <col min="13227" max="13227" width="9.33203125" style="1" customWidth="1"/>
    <col min="13228" max="13228" width="8.6640625" style="1" customWidth="1"/>
    <col min="13229" max="13229" width="6.88671875" style="1" customWidth="1"/>
    <col min="13230" max="13474" width="9.109375" style="1" customWidth="1"/>
    <col min="13475" max="13475" width="3.6640625" style="1"/>
    <col min="13476" max="13476" width="4.5546875" style="1" customWidth="1"/>
    <col min="13477" max="13477" width="5.88671875" style="1" customWidth="1"/>
    <col min="13478" max="13478" width="36" style="1" customWidth="1"/>
    <col min="13479" max="13479" width="9.6640625" style="1" customWidth="1"/>
    <col min="13480" max="13480" width="11.88671875" style="1" customWidth="1"/>
    <col min="13481" max="13481" width="9" style="1" customWidth="1"/>
    <col min="13482" max="13482" width="9.6640625" style="1" customWidth="1"/>
    <col min="13483" max="13483" width="9.33203125" style="1" customWidth="1"/>
    <col min="13484" max="13484" width="8.6640625" style="1" customWidth="1"/>
    <col min="13485" max="13485" width="6.88671875" style="1" customWidth="1"/>
    <col min="13486" max="13730" width="9.109375" style="1" customWidth="1"/>
    <col min="13731" max="13731" width="3.6640625" style="1"/>
    <col min="13732" max="13732" width="4.5546875" style="1" customWidth="1"/>
    <col min="13733" max="13733" width="5.88671875" style="1" customWidth="1"/>
    <col min="13734" max="13734" width="36" style="1" customWidth="1"/>
    <col min="13735" max="13735" width="9.6640625" style="1" customWidth="1"/>
    <col min="13736" max="13736" width="11.88671875" style="1" customWidth="1"/>
    <col min="13737" max="13737" width="9" style="1" customWidth="1"/>
    <col min="13738" max="13738" width="9.6640625" style="1" customWidth="1"/>
    <col min="13739" max="13739" width="9.33203125" style="1" customWidth="1"/>
    <col min="13740" max="13740" width="8.6640625" style="1" customWidth="1"/>
    <col min="13741" max="13741" width="6.88671875" style="1" customWidth="1"/>
    <col min="13742" max="13986" width="9.109375" style="1" customWidth="1"/>
    <col min="13987" max="13987" width="3.6640625" style="1"/>
    <col min="13988" max="13988" width="4.5546875" style="1" customWidth="1"/>
    <col min="13989" max="13989" width="5.88671875" style="1" customWidth="1"/>
    <col min="13990" max="13990" width="36" style="1" customWidth="1"/>
    <col min="13991" max="13991" width="9.6640625" style="1" customWidth="1"/>
    <col min="13992" max="13992" width="11.88671875" style="1" customWidth="1"/>
    <col min="13993" max="13993" width="9" style="1" customWidth="1"/>
    <col min="13994" max="13994" width="9.6640625" style="1" customWidth="1"/>
    <col min="13995" max="13995" width="9.33203125" style="1" customWidth="1"/>
    <col min="13996" max="13996" width="8.6640625" style="1" customWidth="1"/>
    <col min="13997" max="13997" width="6.88671875" style="1" customWidth="1"/>
    <col min="13998" max="14242" width="9.109375" style="1" customWidth="1"/>
    <col min="14243" max="14243" width="3.6640625" style="1"/>
    <col min="14244" max="14244" width="4.5546875" style="1" customWidth="1"/>
    <col min="14245" max="14245" width="5.88671875" style="1" customWidth="1"/>
    <col min="14246" max="14246" width="36" style="1" customWidth="1"/>
    <col min="14247" max="14247" width="9.6640625" style="1" customWidth="1"/>
    <col min="14248" max="14248" width="11.88671875" style="1" customWidth="1"/>
    <col min="14249" max="14249" width="9" style="1" customWidth="1"/>
    <col min="14250" max="14250" width="9.6640625" style="1" customWidth="1"/>
    <col min="14251" max="14251" width="9.33203125" style="1" customWidth="1"/>
    <col min="14252" max="14252" width="8.6640625" style="1" customWidth="1"/>
    <col min="14253" max="14253" width="6.88671875" style="1" customWidth="1"/>
    <col min="14254" max="14498" width="9.109375" style="1" customWidth="1"/>
    <col min="14499" max="14499" width="3.6640625" style="1"/>
    <col min="14500" max="14500" width="4.5546875" style="1" customWidth="1"/>
    <col min="14501" max="14501" width="5.88671875" style="1" customWidth="1"/>
    <col min="14502" max="14502" width="36" style="1" customWidth="1"/>
    <col min="14503" max="14503" width="9.6640625" style="1" customWidth="1"/>
    <col min="14504" max="14504" width="11.88671875" style="1" customWidth="1"/>
    <col min="14505" max="14505" width="9" style="1" customWidth="1"/>
    <col min="14506" max="14506" width="9.6640625" style="1" customWidth="1"/>
    <col min="14507" max="14507" width="9.33203125" style="1" customWidth="1"/>
    <col min="14508" max="14508" width="8.6640625" style="1" customWidth="1"/>
    <col min="14509" max="14509" width="6.88671875" style="1" customWidth="1"/>
    <col min="14510" max="14754" width="9.109375" style="1" customWidth="1"/>
    <col min="14755" max="14755" width="3.6640625" style="1"/>
    <col min="14756" max="14756" width="4.5546875" style="1" customWidth="1"/>
    <col min="14757" max="14757" width="5.88671875" style="1" customWidth="1"/>
    <col min="14758" max="14758" width="36" style="1" customWidth="1"/>
    <col min="14759" max="14759" width="9.6640625" style="1" customWidth="1"/>
    <col min="14760" max="14760" width="11.88671875" style="1" customWidth="1"/>
    <col min="14761" max="14761" width="9" style="1" customWidth="1"/>
    <col min="14762" max="14762" width="9.6640625" style="1" customWidth="1"/>
    <col min="14763" max="14763" width="9.33203125" style="1" customWidth="1"/>
    <col min="14764" max="14764" width="8.6640625" style="1" customWidth="1"/>
    <col min="14765" max="14765" width="6.88671875" style="1" customWidth="1"/>
    <col min="14766" max="15010" width="9.109375" style="1" customWidth="1"/>
    <col min="15011" max="15011" width="3.6640625" style="1"/>
    <col min="15012" max="15012" width="4.5546875" style="1" customWidth="1"/>
    <col min="15013" max="15013" width="5.88671875" style="1" customWidth="1"/>
    <col min="15014" max="15014" width="36" style="1" customWidth="1"/>
    <col min="15015" max="15015" width="9.6640625" style="1" customWidth="1"/>
    <col min="15016" max="15016" width="11.88671875" style="1" customWidth="1"/>
    <col min="15017" max="15017" width="9" style="1" customWidth="1"/>
    <col min="15018" max="15018" width="9.6640625" style="1" customWidth="1"/>
    <col min="15019" max="15019" width="9.33203125" style="1" customWidth="1"/>
    <col min="15020" max="15020" width="8.6640625" style="1" customWidth="1"/>
    <col min="15021" max="15021" width="6.88671875" style="1" customWidth="1"/>
    <col min="15022" max="15266" width="9.109375" style="1" customWidth="1"/>
    <col min="15267" max="15267" width="3.6640625" style="1"/>
    <col min="15268" max="15268" width="4.5546875" style="1" customWidth="1"/>
    <col min="15269" max="15269" width="5.88671875" style="1" customWidth="1"/>
    <col min="15270" max="15270" width="36" style="1" customWidth="1"/>
    <col min="15271" max="15271" width="9.6640625" style="1" customWidth="1"/>
    <col min="15272" max="15272" width="11.88671875" style="1" customWidth="1"/>
    <col min="15273" max="15273" width="9" style="1" customWidth="1"/>
    <col min="15274" max="15274" width="9.6640625" style="1" customWidth="1"/>
    <col min="15275" max="15275" width="9.33203125" style="1" customWidth="1"/>
    <col min="15276" max="15276" width="8.6640625" style="1" customWidth="1"/>
    <col min="15277" max="15277" width="6.88671875" style="1" customWidth="1"/>
    <col min="15278" max="15522" width="9.109375" style="1" customWidth="1"/>
    <col min="15523" max="15523" width="3.6640625" style="1"/>
    <col min="15524" max="15524" width="4.5546875" style="1" customWidth="1"/>
    <col min="15525" max="15525" width="5.88671875" style="1" customWidth="1"/>
    <col min="15526" max="15526" width="36" style="1" customWidth="1"/>
    <col min="15527" max="15527" width="9.6640625" style="1" customWidth="1"/>
    <col min="15528" max="15528" width="11.88671875" style="1" customWidth="1"/>
    <col min="15529" max="15529" width="9" style="1" customWidth="1"/>
    <col min="15530" max="15530" width="9.6640625" style="1" customWidth="1"/>
    <col min="15531" max="15531" width="9.33203125" style="1" customWidth="1"/>
    <col min="15532" max="15532" width="8.6640625" style="1" customWidth="1"/>
    <col min="15533" max="15533" width="6.88671875" style="1" customWidth="1"/>
    <col min="15534" max="15778" width="9.109375" style="1" customWidth="1"/>
    <col min="15779" max="15779" width="3.6640625" style="1"/>
    <col min="15780" max="15780" width="4.5546875" style="1" customWidth="1"/>
    <col min="15781" max="15781" width="5.88671875" style="1" customWidth="1"/>
    <col min="15782" max="15782" width="36" style="1" customWidth="1"/>
    <col min="15783" max="15783" width="9.6640625" style="1" customWidth="1"/>
    <col min="15784" max="15784" width="11.88671875" style="1" customWidth="1"/>
    <col min="15785" max="15785" width="9" style="1" customWidth="1"/>
    <col min="15786" max="15786" width="9.6640625" style="1" customWidth="1"/>
    <col min="15787" max="15787" width="9.33203125" style="1" customWidth="1"/>
    <col min="15788" max="15788" width="8.6640625" style="1" customWidth="1"/>
    <col min="15789" max="15789" width="6.88671875" style="1" customWidth="1"/>
    <col min="15790" max="16034" width="9.109375" style="1" customWidth="1"/>
    <col min="16035" max="16035" width="3.6640625" style="1"/>
    <col min="16036" max="16036" width="4.5546875" style="1" customWidth="1"/>
    <col min="16037" max="16037" width="5.88671875" style="1" customWidth="1"/>
    <col min="16038" max="16038" width="36" style="1" customWidth="1"/>
    <col min="16039" max="16039" width="9.6640625" style="1" customWidth="1"/>
    <col min="16040" max="16040" width="11.88671875" style="1" customWidth="1"/>
    <col min="16041" max="16041" width="9" style="1" customWidth="1"/>
    <col min="16042" max="16042" width="9.6640625" style="1" customWidth="1"/>
    <col min="16043" max="16043" width="9.33203125" style="1" customWidth="1"/>
    <col min="16044" max="16044" width="8.6640625" style="1" customWidth="1"/>
    <col min="16045" max="16045" width="6.88671875" style="1" customWidth="1"/>
    <col min="16046" max="16290" width="9.109375" style="1" customWidth="1"/>
    <col min="16291" max="16384" width="3.6640625" style="1"/>
  </cols>
  <sheetData>
    <row r="1" spans="1:9" x14ac:dyDescent="0.2">
      <c r="C1" s="4"/>
      <c r="G1" s="251"/>
      <c r="H1" s="251"/>
      <c r="I1" s="251"/>
    </row>
    <row r="2" spans="1:9" x14ac:dyDescent="0.2">
      <c r="A2" s="291" t="s">
        <v>20</v>
      </c>
      <c r="B2" s="291"/>
      <c r="C2" s="291"/>
      <c r="D2" s="291"/>
      <c r="E2" s="291"/>
      <c r="F2" s="291"/>
      <c r="G2" s="291"/>
      <c r="H2" s="291"/>
      <c r="I2" s="291"/>
    </row>
    <row r="3" spans="1:9" x14ac:dyDescent="0.2">
      <c r="A3" s="2"/>
      <c r="B3" s="2"/>
      <c r="C3" s="2"/>
      <c r="D3" s="2"/>
      <c r="E3" s="2"/>
      <c r="F3" s="2"/>
      <c r="G3" s="2"/>
      <c r="H3" s="2"/>
      <c r="I3" s="2"/>
    </row>
    <row r="4" spans="1:9" x14ac:dyDescent="0.2">
      <c r="A4" s="2"/>
      <c r="B4" s="2"/>
      <c r="C4" s="292" t="s">
        <v>21</v>
      </c>
      <c r="D4" s="292"/>
      <c r="E4" s="292"/>
      <c r="F4" s="292"/>
      <c r="G4" s="292"/>
      <c r="H4" s="292"/>
      <c r="I4" s="292"/>
    </row>
    <row r="5" spans="1:9" ht="11.25" customHeight="1" x14ac:dyDescent="0.2">
      <c r="A5" s="93"/>
      <c r="B5" s="93"/>
      <c r="C5" s="294" t="s">
        <v>63</v>
      </c>
      <c r="D5" s="294"/>
      <c r="E5" s="294"/>
      <c r="F5" s="294"/>
      <c r="G5" s="294"/>
      <c r="H5" s="294"/>
      <c r="I5" s="294"/>
    </row>
    <row r="6" spans="1:9" x14ac:dyDescent="0.2">
      <c r="A6" s="293" t="s">
        <v>22</v>
      </c>
      <c r="B6" s="293"/>
      <c r="C6" s="293"/>
      <c r="D6" s="259" t="str">
        <f>'Kopt a+c+n'!B13</f>
        <v>Daudzdzīvokļu dzīvojamā ēka</v>
      </c>
      <c r="E6" s="259"/>
      <c r="F6" s="259"/>
      <c r="G6" s="259"/>
      <c r="H6" s="259"/>
      <c r="I6" s="259"/>
    </row>
    <row r="7" spans="1:9" x14ac:dyDescent="0.2">
      <c r="A7" s="293" t="s">
        <v>6</v>
      </c>
      <c r="B7" s="293"/>
      <c r="C7" s="293"/>
      <c r="D7" s="260" t="str">
        <f>'Kopt a+c+n'!B14</f>
        <v>Daudzdzīvokļu dzīvojamās ēkas energoefektivitātes paaugstināšana</v>
      </c>
      <c r="E7" s="260"/>
      <c r="F7" s="260"/>
      <c r="G7" s="260"/>
      <c r="H7" s="260"/>
      <c r="I7" s="260"/>
    </row>
    <row r="8" spans="1:9" x14ac:dyDescent="0.2">
      <c r="A8" s="299" t="s">
        <v>23</v>
      </c>
      <c r="B8" s="299"/>
      <c r="C8" s="299"/>
      <c r="D8" s="260" t="str">
        <f>'Kopt a+c+n'!B15</f>
        <v>Meža iela 10, Tukums, Tukuma novads, LV-3101</v>
      </c>
      <c r="E8" s="260"/>
      <c r="F8" s="260"/>
      <c r="G8" s="260"/>
      <c r="H8" s="260"/>
      <c r="I8" s="260"/>
    </row>
    <row r="9" spans="1:9" x14ac:dyDescent="0.2">
      <c r="A9" s="299" t="s">
        <v>24</v>
      </c>
      <c r="B9" s="299"/>
      <c r="C9" s="299"/>
      <c r="D9" s="261" t="str">
        <f>'Kopt a+c+n'!B16</f>
        <v>02.08.2023/M-10</v>
      </c>
      <c r="E9" s="261"/>
      <c r="F9" s="261"/>
      <c r="G9" s="261"/>
      <c r="H9" s="261"/>
      <c r="I9" s="261"/>
    </row>
    <row r="10" spans="1:9" x14ac:dyDescent="0.2">
      <c r="C10" s="4" t="s">
        <v>25</v>
      </c>
      <c r="D10" s="300">
        <f>E53</f>
        <v>0</v>
      </c>
      <c r="E10" s="300"/>
      <c r="F10" s="56"/>
      <c r="G10" s="56"/>
      <c r="H10" s="56"/>
      <c r="I10" s="56"/>
    </row>
    <row r="11" spans="1:9" x14ac:dyDescent="0.2">
      <c r="C11" s="4" t="s">
        <v>26</v>
      </c>
      <c r="D11" s="301">
        <f>I49</f>
        <v>0</v>
      </c>
      <c r="E11" s="301"/>
      <c r="F11" s="56"/>
      <c r="G11" s="56"/>
      <c r="H11" s="56"/>
      <c r="I11" s="56"/>
    </row>
    <row r="12" spans="1:9" ht="10.8" thickBot="1" x14ac:dyDescent="0.25">
      <c r="F12" s="17"/>
      <c r="G12" s="17"/>
      <c r="H12" s="17"/>
      <c r="I12" s="17"/>
    </row>
    <row r="13" spans="1:9" x14ac:dyDescent="0.2">
      <c r="A13" s="304" t="s">
        <v>27</v>
      </c>
      <c r="B13" s="306" t="s">
        <v>28</v>
      </c>
      <c r="C13" s="308" t="s">
        <v>29</v>
      </c>
      <c r="D13" s="309"/>
      <c r="E13" s="302" t="s">
        <v>30</v>
      </c>
      <c r="F13" s="295" t="s">
        <v>31</v>
      </c>
      <c r="G13" s="296"/>
      <c r="H13" s="296"/>
      <c r="I13" s="297" t="s">
        <v>32</v>
      </c>
    </row>
    <row r="14" spans="1:9" ht="21" thickBot="1" x14ac:dyDescent="0.25">
      <c r="A14" s="305"/>
      <c r="B14" s="307"/>
      <c r="C14" s="310"/>
      <c r="D14" s="311"/>
      <c r="E14" s="303"/>
      <c r="F14" s="18" t="s">
        <v>33</v>
      </c>
      <c r="G14" s="19" t="s">
        <v>34</v>
      </c>
      <c r="H14" s="19" t="s">
        <v>35</v>
      </c>
      <c r="I14" s="298"/>
    </row>
    <row r="15" spans="1:9" x14ac:dyDescent="0.2">
      <c r="A15" s="52">
        <f>IF(E15=0,0,IF(COUNTBLANK(E15)=1,0,COUNTA($E$15:E15)))</f>
        <v>0</v>
      </c>
      <c r="B15" s="71">
        <f>'Kops a'!B15</f>
        <v>0</v>
      </c>
      <c r="C15" s="289" t="str">
        <f>'Kops a'!C15:D15</f>
        <v>Būvlaukuma sagatavošana</v>
      </c>
      <c r="D15" s="290"/>
      <c r="E15" s="123">
        <f>'Kops a'!E15</f>
        <v>0</v>
      </c>
      <c r="F15" s="124">
        <f>'Kops a'!F15</f>
        <v>0</v>
      </c>
      <c r="G15" s="119">
        <f>'Kops a'!G15</f>
        <v>0</v>
      </c>
      <c r="H15" s="119">
        <f>'Kops a'!H15</f>
        <v>0</v>
      </c>
      <c r="I15" s="46">
        <f>'Kops a'!I15</f>
        <v>0</v>
      </c>
    </row>
    <row r="16" spans="1:9" x14ac:dyDescent="0.2">
      <c r="A16" s="53">
        <f>IF(E16=0,0,IF(COUNTBLANK(E16)=1,0,COUNTA($E$15:E16)))</f>
        <v>0</v>
      </c>
      <c r="B16" s="70">
        <f>'Kops c'!B15</f>
        <v>0</v>
      </c>
      <c r="C16" s="287" t="str">
        <f>'Kops c'!C15:D15</f>
        <v>Būvlaukuma sagatavošana</v>
      </c>
      <c r="D16" s="288"/>
      <c r="E16" s="125">
        <f>'Kops c'!E15</f>
        <v>0</v>
      </c>
      <c r="F16" s="126">
        <f>'Kops c'!F15</f>
        <v>0</v>
      </c>
      <c r="G16" s="121">
        <f>'Kops c'!G15</f>
        <v>0</v>
      </c>
      <c r="H16" s="121">
        <f>'Kops c'!H15</f>
        <v>0</v>
      </c>
      <c r="I16" s="47">
        <f>'Kops c'!I15</f>
        <v>0</v>
      </c>
    </row>
    <row r="17" spans="1:9" x14ac:dyDescent="0.2">
      <c r="A17" s="53">
        <f>IF(E17=0,0,IF(COUNTBLANK(E17)=1,0,COUNTA($E$15:E17)))</f>
        <v>0</v>
      </c>
      <c r="B17" s="70">
        <f>'Kops n'!B15</f>
        <v>0</v>
      </c>
      <c r="C17" s="287" t="str">
        <f>'Kops n'!C15:D15</f>
        <v>Būvlaukuma sagatavošana</v>
      </c>
      <c r="D17" s="288"/>
      <c r="E17" s="125">
        <f>'Kops n'!E15</f>
        <v>0</v>
      </c>
      <c r="F17" s="126">
        <f>'Kops n'!F15</f>
        <v>0</v>
      </c>
      <c r="G17" s="121">
        <f>'Kops n'!G15</f>
        <v>0</v>
      </c>
      <c r="H17" s="121">
        <f>'Kops n'!H15</f>
        <v>0</v>
      </c>
      <c r="I17" s="47">
        <f>'Kops n'!I15</f>
        <v>0</v>
      </c>
    </row>
    <row r="18" spans="1:9" x14ac:dyDescent="0.2">
      <c r="A18" s="53">
        <f>IF(E18=0,0,IF(COUNTBLANK(E18)=1,0,COUNTA($E$15:E18)))</f>
        <v>0</v>
      </c>
      <c r="B18" s="70">
        <f>'Kops a'!B16</f>
        <v>0</v>
      </c>
      <c r="C18" s="285" t="str">
        <f>'Kops a'!C16:D16</f>
        <v>Demontāžas darbi</v>
      </c>
      <c r="D18" s="286"/>
      <c r="E18" s="125">
        <f>'Kops a'!E16</f>
        <v>0</v>
      </c>
      <c r="F18" s="126">
        <f>'Kops a'!F16</f>
        <v>0</v>
      </c>
      <c r="G18" s="121">
        <f>'Kops a'!G16</f>
        <v>0</v>
      </c>
      <c r="H18" s="121">
        <f>'Kops a'!H16</f>
        <v>0</v>
      </c>
      <c r="I18" s="47">
        <f>'Kops a'!I16</f>
        <v>0</v>
      </c>
    </row>
    <row r="19" spans="1:9" ht="11.25" customHeight="1" x14ac:dyDescent="0.2">
      <c r="A19" s="53">
        <f>IF(E19=0,0,IF(COUNTBLANK(E19)=1,0,COUNTA($E$15:E19)))</f>
        <v>0</v>
      </c>
      <c r="B19" s="70">
        <f>'Kops c'!B16</f>
        <v>0</v>
      </c>
      <c r="C19" s="285" t="str">
        <f>'Kops c'!C16:D16</f>
        <v>Demontāžas darbi</v>
      </c>
      <c r="D19" s="286"/>
      <c r="E19" s="125">
        <f>'Kops c'!E16</f>
        <v>0</v>
      </c>
      <c r="F19" s="126">
        <f>'Kops c'!F16</f>
        <v>0</v>
      </c>
      <c r="G19" s="121">
        <f>'Kops c'!G16</f>
        <v>0</v>
      </c>
      <c r="H19" s="121">
        <f>'Kops c'!H16</f>
        <v>0</v>
      </c>
      <c r="I19" s="47">
        <f>'Kops c'!I16</f>
        <v>0</v>
      </c>
    </row>
    <row r="20" spans="1:9" ht="11.25" customHeight="1" x14ac:dyDescent="0.2">
      <c r="A20" s="53">
        <f>IF(E20=0,0,IF(COUNTBLANK(E20)=1,0,COUNTA($E$15:E20)))</f>
        <v>0</v>
      </c>
      <c r="B20" s="70">
        <f>'Kops n'!B16</f>
        <v>0</v>
      </c>
      <c r="C20" s="285" t="str">
        <f>'Kops n'!C16:D16</f>
        <v>Demontāžas darbi</v>
      </c>
      <c r="D20" s="286"/>
      <c r="E20" s="125">
        <f>'Kops n'!E16</f>
        <v>0</v>
      </c>
      <c r="F20" s="126">
        <f>'Kops n'!F16</f>
        <v>0</v>
      </c>
      <c r="G20" s="121">
        <f>'Kops n'!G16</f>
        <v>0</v>
      </c>
      <c r="H20" s="121">
        <f>'Kops n'!H16</f>
        <v>0</v>
      </c>
      <c r="I20" s="47">
        <f>'Kops n'!I16</f>
        <v>0</v>
      </c>
    </row>
    <row r="21" spans="1:9" x14ac:dyDescent="0.2">
      <c r="A21" s="53">
        <f>IF(E21=0,0,IF(COUNTBLANK(E21)=1,0,COUNTA($E$15:E21)))</f>
        <v>0</v>
      </c>
      <c r="B21" s="70">
        <f>'Kops a'!B17</f>
        <v>0</v>
      </c>
      <c r="C21" s="285" t="str">
        <f>'Kops a'!C17:D17</f>
        <v>Fasādes</v>
      </c>
      <c r="D21" s="286"/>
      <c r="E21" s="125">
        <f>'Kops a'!E17</f>
        <v>0</v>
      </c>
      <c r="F21" s="126">
        <f>'Kops a'!F17</f>
        <v>0</v>
      </c>
      <c r="G21" s="121">
        <f>'Kops a'!G17</f>
        <v>0</v>
      </c>
      <c r="H21" s="121">
        <f>'Kops a'!H17</f>
        <v>0</v>
      </c>
      <c r="I21" s="47">
        <f>'Kops a'!I17</f>
        <v>0</v>
      </c>
    </row>
    <row r="22" spans="1:9" x14ac:dyDescent="0.2">
      <c r="A22" s="53">
        <f>IF(E22=0,0,IF(COUNTBLANK(E22)=1,0,COUNTA($E$15:E22)))</f>
        <v>0</v>
      </c>
      <c r="B22" s="70">
        <f>'Kops c'!B17</f>
        <v>0</v>
      </c>
      <c r="C22" s="285" t="str">
        <f>'Kops c'!C17:D17</f>
        <v>Fasādes</v>
      </c>
      <c r="D22" s="286"/>
      <c r="E22" s="125">
        <f>'Kops c'!E17</f>
        <v>0</v>
      </c>
      <c r="F22" s="126">
        <f>'Kops c'!F17</f>
        <v>0</v>
      </c>
      <c r="G22" s="121">
        <f>'Kops c'!G17</f>
        <v>0</v>
      </c>
      <c r="H22" s="121">
        <f>'Kops c'!H17</f>
        <v>0</v>
      </c>
      <c r="I22" s="47">
        <f>'Kops c'!I17</f>
        <v>0</v>
      </c>
    </row>
    <row r="23" spans="1:9" x14ac:dyDescent="0.2">
      <c r="A23" s="53">
        <f>IF(E23=0,0,IF(COUNTBLANK(E23)=1,0,COUNTA($E$15:E23)))</f>
        <v>0</v>
      </c>
      <c r="B23" s="70">
        <f>'Kops n'!B17</f>
        <v>0</v>
      </c>
      <c r="C23" s="285" t="str">
        <f>'Kops n'!C17:D17</f>
        <v>Fasādes</v>
      </c>
      <c r="D23" s="286"/>
      <c r="E23" s="125">
        <f>'Kops n'!E17</f>
        <v>0</v>
      </c>
      <c r="F23" s="126">
        <f>'Kops n'!F17</f>
        <v>0</v>
      </c>
      <c r="G23" s="121">
        <f>'Kops n'!G17</f>
        <v>0</v>
      </c>
      <c r="H23" s="121">
        <f>'Kops n'!H17</f>
        <v>0</v>
      </c>
      <c r="I23" s="47">
        <f>'Kops n'!I17</f>
        <v>0</v>
      </c>
    </row>
    <row r="24" spans="1:9" x14ac:dyDescent="0.2">
      <c r="A24" s="53">
        <f>IF(E24=0,0,IF(COUNTBLANK(E24)=1,0,COUNTA($E$15:E24)))</f>
        <v>0</v>
      </c>
      <c r="B24" s="70">
        <f>'Kops a'!B18</f>
        <v>0</v>
      </c>
      <c r="C24" s="285" t="str">
        <f>'Kops a'!C18:D18</f>
        <v>Logi un durvis</v>
      </c>
      <c r="D24" s="286"/>
      <c r="E24" s="125">
        <f>'Kops a'!E18</f>
        <v>0</v>
      </c>
      <c r="F24" s="126">
        <f>'Kops a'!F18</f>
        <v>0</v>
      </c>
      <c r="G24" s="121">
        <f>'Kops a'!G18</f>
        <v>0</v>
      </c>
      <c r="H24" s="121">
        <f>'Kops a'!H18</f>
        <v>0</v>
      </c>
      <c r="I24" s="47">
        <f>'Kops a'!I18</f>
        <v>0</v>
      </c>
    </row>
    <row r="25" spans="1:9" x14ac:dyDescent="0.2">
      <c r="A25" s="53">
        <f>IF(E25=0,0,IF(COUNTBLANK(E25)=1,0,COUNTA($E$15:E25)))</f>
        <v>0</v>
      </c>
      <c r="B25" s="70">
        <f>'Kops c'!B18</f>
        <v>0</v>
      </c>
      <c r="C25" s="285" t="str">
        <f>'Kops c'!C18:D18</f>
        <v>Logi un durvis</v>
      </c>
      <c r="D25" s="286"/>
      <c r="E25" s="125">
        <f>'Kops c'!E18</f>
        <v>0</v>
      </c>
      <c r="F25" s="126">
        <f>'Kops c'!F18</f>
        <v>0</v>
      </c>
      <c r="G25" s="121">
        <f>'Kops c'!G18</f>
        <v>0</v>
      </c>
      <c r="H25" s="121">
        <f>'Kops c'!H18</f>
        <v>0</v>
      </c>
      <c r="I25" s="47">
        <f>'Kops c'!I18</f>
        <v>0</v>
      </c>
    </row>
    <row r="26" spans="1:9" x14ac:dyDescent="0.2">
      <c r="A26" s="53">
        <f>IF(E26=0,0,IF(COUNTBLANK(E26)=1,0,COUNTA($E$15:E26)))</f>
        <v>0</v>
      </c>
      <c r="B26" s="70">
        <f>'Kops n'!B18</f>
        <v>0</v>
      </c>
      <c r="C26" s="285" t="str">
        <f>'Kops n'!C18:D18</f>
        <v>Logi un durvis</v>
      </c>
      <c r="D26" s="286"/>
      <c r="E26" s="125">
        <f>'Kops n'!E18</f>
        <v>0</v>
      </c>
      <c r="F26" s="126">
        <f>'Kops n'!F18</f>
        <v>0</v>
      </c>
      <c r="G26" s="121">
        <f>'Kops n'!G18</f>
        <v>0</v>
      </c>
      <c r="H26" s="121">
        <f>'Kops n'!H18</f>
        <v>0</v>
      </c>
      <c r="I26" s="47">
        <f>'Kops n'!I18</f>
        <v>0</v>
      </c>
    </row>
    <row r="27" spans="1:9" x14ac:dyDescent="0.2">
      <c r="A27" s="53">
        <f>IF(E27=0,0,IF(COUNTBLANK(E27)=1,0,COUNTA($E$15:E27)))</f>
        <v>0</v>
      </c>
      <c r="B27" s="70">
        <f>'Kops a'!B19</f>
        <v>0</v>
      </c>
      <c r="C27" s="285" t="str">
        <f>'Kops a'!C19:D19</f>
        <v>Pagraba pārseguma siltināšana</v>
      </c>
      <c r="D27" s="286"/>
      <c r="E27" s="125">
        <f>'Kops a'!E19</f>
        <v>0</v>
      </c>
      <c r="F27" s="126">
        <f>'Kops a'!F19</f>
        <v>0</v>
      </c>
      <c r="G27" s="121">
        <f>'Kops a'!G19</f>
        <v>0</v>
      </c>
      <c r="H27" s="121">
        <f>'Kops a'!H19</f>
        <v>0</v>
      </c>
      <c r="I27" s="47">
        <f>'Kops a'!I19</f>
        <v>0</v>
      </c>
    </row>
    <row r="28" spans="1:9" x14ac:dyDescent="0.2">
      <c r="A28" s="53">
        <f>IF(E28=0,0,IF(COUNTBLANK(E28)=1,0,COUNTA($E$15:E28)))</f>
        <v>0</v>
      </c>
      <c r="B28" s="70">
        <f>'Kops c'!B19</f>
        <v>0</v>
      </c>
      <c r="C28" s="285" t="str">
        <f>'Kops c'!C19:D19</f>
        <v>Pagraba pārseguma siltināšana</v>
      </c>
      <c r="D28" s="286"/>
      <c r="E28" s="125">
        <f>'Kops c'!E19</f>
        <v>0</v>
      </c>
      <c r="F28" s="126">
        <f>'Kops c'!F19</f>
        <v>0</v>
      </c>
      <c r="G28" s="121">
        <f>'Kops c'!G19</f>
        <v>0</v>
      </c>
      <c r="H28" s="121">
        <f>'Kops c'!H19</f>
        <v>0</v>
      </c>
      <c r="I28" s="47">
        <f>'Kops c'!I19</f>
        <v>0</v>
      </c>
    </row>
    <row r="29" spans="1:9" x14ac:dyDescent="0.2">
      <c r="A29" s="53">
        <f>IF(E29=0,0,IF(COUNTBLANK(E29)=1,0,COUNTA($E$15:E29)))</f>
        <v>0</v>
      </c>
      <c r="B29" s="70">
        <f>'Kops n'!B19</f>
        <v>0</v>
      </c>
      <c r="C29" s="285" t="str">
        <f>'Kops n'!C19:D19</f>
        <v>Pagraba pārseguma siltināšana</v>
      </c>
      <c r="D29" s="286"/>
      <c r="E29" s="125">
        <f>'Kops n'!E19</f>
        <v>0</v>
      </c>
      <c r="F29" s="126">
        <f>'Kops n'!F19</f>
        <v>0</v>
      </c>
      <c r="G29" s="121">
        <f>'Kops n'!G19</f>
        <v>0</v>
      </c>
      <c r="H29" s="121">
        <f>'Kops n'!H19</f>
        <v>0</v>
      </c>
      <c r="I29" s="47">
        <f>'Kops n'!I19</f>
        <v>0</v>
      </c>
    </row>
    <row r="30" spans="1:9" x14ac:dyDescent="0.2">
      <c r="A30" s="53">
        <f>IF(E30=0,0,IF(COUNTBLANK(E30)=1,0,COUNTA($E$15:E30)))</f>
        <v>0</v>
      </c>
      <c r="B30" s="70">
        <f>'Kops a'!B20</f>
        <v>0</v>
      </c>
      <c r="C30" s="285" t="str">
        <f>'Kops a'!C20:D20</f>
        <v>Jumta darbi</v>
      </c>
      <c r="D30" s="286"/>
      <c r="E30" s="125">
        <f>'Kops a'!E20</f>
        <v>0</v>
      </c>
      <c r="F30" s="126">
        <f>'Kops a'!F20</f>
        <v>0</v>
      </c>
      <c r="G30" s="121">
        <f>'Kops a'!G20</f>
        <v>0</v>
      </c>
      <c r="H30" s="121">
        <f>'Kops a'!H20</f>
        <v>0</v>
      </c>
      <c r="I30" s="47">
        <f>'Kops a'!I20</f>
        <v>0</v>
      </c>
    </row>
    <row r="31" spans="1:9" x14ac:dyDescent="0.2">
      <c r="A31" s="53">
        <f>IF(E31=0,0,IF(COUNTBLANK(E31)=1,0,COUNTA($E$15:E31)))</f>
        <v>0</v>
      </c>
      <c r="B31" s="70">
        <f>'Kops c'!B20</f>
        <v>0</v>
      </c>
      <c r="C31" s="285" t="str">
        <f>'Kops c'!C20:D20</f>
        <v>Jumta darbi</v>
      </c>
      <c r="D31" s="286"/>
      <c r="E31" s="125">
        <f>'Kops c'!E20</f>
        <v>0</v>
      </c>
      <c r="F31" s="126">
        <f>'Kops c'!F20</f>
        <v>0</v>
      </c>
      <c r="G31" s="121">
        <f>'Kops c'!G20</f>
        <v>0</v>
      </c>
      <c r="H31" s="121">
        <f>'Kops c'!H20</f>
        <v>0</v>
      </c>
      <c r="I31" s="47">
        <f>'Kops c'!I20</f>
        <v>0</v>
      </c>
    </row>
    <row r="32" spans="1:9" x14ac:dyDescent="0.2">
      <c r="A32" s="53">
        <f>IF(E32=0,0,IF(COUNTBLANK(E32)=1,0,COUNTA($E$15:E32)))</f>
        <v>0</v>
      </c>
      <c r="B32" s="70">
        <f>'Kops n'!B20</f>
        <v>0</v>
      </c>
      <c r="C32" s="285" t="str">
        <f>'Kops n'!C20:D20</f>
        <v>Jumta darbi</v>
      </c>
      <c r="D32" s="286"/>
      <c r="E32" s="125">
        <f>'Kops n'!E20</f>
        <v>0</v>
      </c>
      <c r="F32" s="126">
        <f>'Kops n'!F20</f>
        <v>0</v>
      </c>
      <c r="G32" s="121">
        <f>'Kops n'!G20</f>
        <v>0</v>
      </c>
      <c r="H32" s="121">
        <f>'Kops n'!H20</f>
        <v>0</v>
      </c>
      <c r="I32" s="47">
        <f>'Kops n'!I20</f>
        <v>0</v>
      </c>
    </row>
    <row r="33" spans="1:9" x14ac:dyDescent="0.2">
      <c r="A33" s="53">
        <f>IF(E33=0,0,IF(COUNTBLANK(E33)=1,0,COUNTA($E$15:E33)))</f>
        <v>0</v>
      </c>
      <c r="B33" s="70">
        <f>'Kops a'!B21</f>
        <v>0</v>
      </c>
      <c r="C33" s="285" t="str">
        <f>'Kops a'!C21:D21</f>
        <v>Bēniņu siltināšana</v>
      </c>
      <c r="D33" s="286"/>
      <c r="E33" s="125">
        <f>'Kops a'!E21</f>
        <v>0</v>
      </c>
      <c r="F33" s="126">
        <f>'Kops a'!F21</f>
        <v>0</v>
      </c>
      <c r="G33" s="121">
        <f>'Kops a'!G21</f>
        <v>0</v>
      </c>
      <c r="H33" s="121">
        <f>'Kops a'!H21</f>
        <v>0</v>
      </c>
      <c r="I33" s="47">
        <f>'Kops a'!I21</f>
        <v>0</v>
      </c>
    </row>
    <row r="34" spans="1:9" x14ac:dyDescent="0.2">
      <c r="A34" s="53">
        <f>IF(E34=0,0,IF(COUNTBLANK(E34)=1,0,COUNTA($E$15:E34)))</f>
        <v>0</v>
      </c>
      <c r="B34" s="70">
        <f>'Kops c'!B21</f>
        <v>0</v>
      </c>
      <c r="C34" s="285" t="str">
        <f>'Kops c'!C21:D21</f>
        <v>Bēniņu siltināšana</v>
      </c>
      <c r="D34" s="286"/>
      <c r="E34" s="125">
        <f>'Kops c'!E21</f>
        <v>0</v>
      </c>
      <c r="F34" s="126">
        <f>'Kops c'!F21</f>
        <v>0</v>
      </c>
      <c r="G34" s="121">
        <f>'Kops c'!G21</f>
        <v>0</v>
      </c>
      <c r="H34" s="121">
        <f>'Kops c'!H21</f>
        <v>0</v>
      </c>
      <c r="I34" s="47">
        <f>'Kops c'!I21</f>
        <v>0</v>
      </c>
    </row>
    <row r="35" spans="1:9" x14ac:dyDescent="0.2">
      <c r="A35" s="53">
        <f>IF(E35=0,0,IF(COUNTBLANK(E35)=1,0,COUNTA($E$15:E35)))</f>
        <v>0</v>
      </c>
      <c r="B35" s="70">
        <f>'Kops n'!B21</f>
        <v>0</v>
      </c>
      <c r="C35" s="285" t="str">
        <f>'Kops n'!C21:D21</f>
        <v>Bēniņu siltināšana</v>
      </c>
      <c r="D35" s="286"/>
      <c r="E35" s="125">
        <f>'Kops n'!E21</f>
        <v>0</v>
      </c>
      <c r="F35" s="126">
        <f>'Kops n'!F21</f>
        <v>0</v>
      </c>
      <c r="G35" s="121">
        <f>'Kops n'!G21</f>
        <v>0</v>
      </c>
      <c r="H35" s="121">
        <f>'Kops n'!H21</f>
        <v>0</v>
      </c>
      <c r="I35" s="47">
        <f>'Kops n'!I21</f>
        <v>0</v>
      </c>
    </row>
    <row r="36" spans="1:9" x14ac:dyDescent="0.2">
      <c r="A36" s="53">
        <f>IF(E36=0,0,IF(COUNTBLANK(E36)=1,0,COUNTA($E$15:E36)))</f>
        <v>0</v>
      </c>
      <c r="B36" s="70">
        <f>'Kops a'!B22</f>
        <v>0</v>
      </c>
      <c r="C36" s="285" t="str">
        <f>'Kops a'!C22:D22</f>
        <v>Labiekārtošana</v>
      </c>
      <c r="D36" s="286"/>
      <c r="E36" s="125">
        <f>'Kops a'!E22</f>
        <v>0</v>
      </c>
      <c r="F36" s="126">
        <f>'Kops a'!F22</f>
        <v>0</v>
      </c>
      <c r="G36" s="121">
        <f>'Kops a'!G22</f>
        <v>0</v>
      </c>
      <c r="H36" s="121">
        <f>'Kops a'!H22</f>
        <v>0</v>
      </c>
      <c r="I36" s="47">
        <f>'Kops a'!I22</f>
        <v>0</v>
      </c>
    </row>
    <row r="37" spans="1:9" x14ac:dyDescent="0.2">
      <c r="A37" s="53">
        <f>IF(E37=0,0,IF(COUNTBLANK(E37)=1,0,COUNTA($E$15:E37)))</f>
        <v>0</v>
      </c>
      <c r="B37" s="70">
        <f>'Kops c'!B22</f>
        <v>0</v>
      </c>
      <c r="C37" s="285" t="str">
        <f>'Kops c'!C22:D22</f>
        <v>Labiekārtošana</v>
      </c>
      <c r="D37" s="286"/>
      <c r="E37" s="125">
        <f>'Kops c'!E22</f>
        <v>0</v>
      </c>
      <c r="F37" s="126">
        <f>'Kops c'!F22</f>
        <v>0</v>
      </c>
      <c r="G37" s="121">
        <f>'Kops c'!G22</f>
        <v>0</v>
      </c>
      <c r="H37" s="121">
        <f>'Kops c'!H22</f>
        <v>0</v>
      </c>
      <c r="I37" s="47">
        <f>'Kops c'!I22</f>
        <v>0</v>
      </c>
    </row>
    <row r="38" spans="1:9" x14ac:dyDescent="0.2">
      <c r="A38" s="53">
        <f>IF(E38=0,0,IF(COUNTBLANK(E38)=1,0,COUNTA($E$15:E38)))</f>
        <v>0</v>
      </c>
      <c r="B38" s="70">
        <f>'Kops n'!B22</f>
        <v>0</v>
      </c>
      <c r="C38" s="285" t="str">
        <f>'Kops n'!C22:D22</f>
        <v>Labiekārtošana</v>
      </c>
      <c r="D38" s="286"/>
      <c r="E38" s="125">
        <f>'Kops n'!E22</f>
        <v>0</v>
      </c>
      <c r="F38" s="126">
        <f>'Kops n'!F22</f>
        <v>0</v>
      </c>
      <c r="G38" s="121">
        <f>'Kops n'!G22</f>
        <v>0</v>
      </c>
      <c r="H38" s="121">
        <f>'Kops n'!H22</f>
        <v>0</v>
      </c>
      <c r="I38" s="47">
        <f>'Kops n'!I22</f>
        <v>0</v>
      </c>
    </row>
    <row r="39" spans="1:9" x14ac:dyDescent="0.2">
      <c r="A39" s="53">
        <f>IF(E39=0,0,IF(COUNTBLANK(E39)=1,0,COUNTA($E$15:E39)))</f>
        <v>0</v>
      </c>
      <c r="B39" s="70">
        <f>'Kops a'!B23</f>
        <v>0</v>
      </c>
      <c r="C39" s="285" t="str">
        <f>'Kops a'!C23:D23</f>
        <v>Apkure, vēdināšana un gaisa kondicionēšana</v>
      </c>
      <c r="D39" s="286"/>
      <c r="E39" s="125">
        <f>'Kops a'!E23</f>
        <v>0</v>
      </c>
      <c r="F39" s="126">
        <f>'Kops a'!F23</f>
        <v>0</v>
      </c>
      <c r="G39" s="121">
        <f>'Kops a'!G23</f>
        <v>0</v>
      </c>
      <c r="H39" s="121">
        <f>'Kops a'!H23</f>
        <v>0</v>
      </c>
      <c r="I39" s="47">
        <f>'Kops a'!I23</f>
        <v>0</v>
      </c>
    </row>
    <row r="40" spans="1:9" x14ac:dyDescent="0.2">
      <c r="A40" s="53">
        <f>IF(E40=0,0,IF(COUNTBLANK(E40)=1,0,COUNTA($E$15:E40)))</f>
        <v>0</v>
      </c>
      <c r="B40" s="70">
        <f>'Kops c'!B23</f>
        <v>0</v>
      </c>
      <c r="C40" s="287" t="str">
        <f>'Kops c'!C23:D23</f>
        <v>Apkure, vēdināšana un gaisa kondicionēšana</v>
      </c>
      <c r="D40" s="288"/>
      <c r="E40" s="125">
        <f>'Kops c'!E23</f>
        <v>0</v>
      </c>
      <c r="F40" s="126">
        <f>'Kops c'!F23</f>
        <v>0</v>
      </c>
      <c r="G40" s="121">
        <f>'Kops c'!G23</f>
        <v>0</v>
      </c>
      <c r="H40" s="121">
        <f>'Kops c'!H23</f>
        <v>0</v>
      </c>
      <c r="I40" s="47">
        <f>'Kops c'!I23</f>
        <v>0</v>
      </c>
    </row>
    <row r="41" spans="1:9" x14ac:dyDescent="0.2">
      <c r="A41" s="53">
        <f>IF(E41=0,0,IF(COUNTBLANK(E41)=1,0,COUNTA($E$15:E41)))</f>
        <v>0</v>
      </c>
      <c r="B41" s="70">
        <f>'Kops n'!B23</f>
        <v>0</v>
      </c>
      <c r="C41" s="287" t="str">
        <f>'Kops n'!C23:D23</f>
        <v>Apkure, vēdināšana un gaisa kondicionēšana</v>
      </c>
      <c r="D41" s="288"/>
      <c r="E41" s="125">
        <f>'Kops n'!E23</f>
        <v>0</v>
      </c>
      <c r="F41" s="126">
        <f>'Kops n'!F23</f>
        <v>0</v>
      </c>
      <c r="G41" s="121">
        <f>'Kops n'!G23</f>
        <v>0</v>
      </c>
      <c r="H41" s="121">
        <f>'Kops n'!H23</f>
        <v>0</v>
      </c>
      <c r="I41" s="47">
        <f>'Kops n'!I23</f>
        <v>0</v>
      </c>
    </row>
    <row r="42" spans="1:9" x14ac:dyDescent="0.2">
      <c r="A42" s="53">
        <f>IF(E42=0,0,IF(COUNTBLANK(E42)=1,0,COUNTA($E$15:E42)))</f>
        <v>0</v>
      </c>
      <c r="B42" s="70">
        <f>'Kops a'!B24</f>
        <v>0</v>
      </c>
      <c r="C42" s="285" t="str">
        <f>'Kops a'!C24:D24</f>
        <v xml:space="preserve">Apkures sistēmas pārbūve  </v>
      </c>
      <c r="D42" s="286"/>
      <c r="E42" s="125">
        <f>'Kops a'!E24</f>
        <v>0</v>
      </c>
      <c r="F42" s="126">
        <f>'Kops a'!F24</f>
        <v>0</v>
      </c>
      <c r="G42" s="121">
        <f>'Kops a'!G24</f>
        <v>0</v>
      </c>
      <c r="H42" s="121">
        <f>'Kops a'!H24</f>
        <v>0</v>
      </c>
      <c r="I42" s="47">
        <f>'Kops a'!I24</f>
        <v>0</v>
      </c>
    </row>
    <row r="43" spans="1:9" x14ac:dyDescent="0.2">
      <c r="A43" s="53">
        <f>IF(E43=0,0,IF(COUNTBLANK(E43)=1,0,COUNTA($E$15:E43)))</f>
        <v>0</v>
      </c>
      <c r="B43" s="70">
        <f>'Kops c'!B24</f>
        <v>0</v>
      </c>
      <c r="C43" s="285" t="str">
        <f>'Kops c'!C24:D24</f>
        <v xml:space="preserve">Apkures sistēmas pārbūve  </v>
      </c>
      <c r="D43" s="286"/>
      <c r="E43" s="125">
        <f>'Kops c'!E24</f>
        <v>0</v>
      </c>
      <c r="F43" s="126">
        <f>'Kops c'!F24</f>
        <v>0</v>
      </c>
      <c r="G43" s="121">
        <f>'Kops c'!G24</f>
        <v>0</v>
      </c>
      <c r="H43" s="121">
        <f>'Kops c'!H24</f>
        <v>0</v>
      </c>
      <c r="I43" s="47">
        <f>'Kops c'!I24</f>
        <v>0</v>
      </c>
    </row>
    <row r="44" spans="1:9" x14ac:dyDescent="0.2">
      <c r="A44" s="53">
        <f>IF(E44=0,0,IF(COUNTBLANK(E44)=1,0,COUNTA($E$15:E44)))</f>
        <v>0</v>
      </c>
      <c r="B44" s="70">
        <f>'Kops n'!B24</f>
        <v>0</v>
      </c>
      <c r="C44" s="285" t="str">
        <f>'Kops n'!C24:D24</f>
        <v xml:space="preserve">Apkures sistēmas pārbūve  </v>
      </c>
      <c r="D44" s="286"/>
      <c r="E44" s="125">
        <f>'Kops n'!E24</f>
        <v>0</v>
      </c>
      <c r="F44" s="126">
        <f>'Kops n'!F24</f>
        <v>0</v>
      </c>
      <c r="G44" s="121">
        <f>'Kops n'!G24</f>
        <v>0</v>
      </c>
      <c r="H44" s="121">
        <f>'Kops n'!H24</f>
        <v>0</v>
      </c>
      <c r="I44" s="47">
        <f>'Kops n'!I24</f>
        <v>0</v>
      </c>
    </row>
    <row r="45" spans="1:9" x14ac:dyDescent="0.2">
      <c r="A45" s="53">
        <f>IF(E45=0,0,IF(COUNTBLANK(E45)=1,0,COUNTA($E$15:E45)))</f>
        <v>0</v>
      </c>
      <c r="B45" s="70">
        <f>'Kops a'!B25</f>
        <v>0</v>
      </c>
      <c r="C45" s="285" t="str">
        <f>'Kops a'!C25:D25</f>
        <v>Ūdensapgāde</v>
      </c>
      <c r="D45" s="286"/>
      <c r="E45" s="125">
        <f>'Kops a'!E25</f>
        <v>0</v>
      </c>
      <c r="F45" s="126">
        <f>'Kops a'!F25</f>
        <v>0</v>
      </c>
      <c r="G45" s="121">
        <f>'Kops a'!G25</f>
        <v>0</v>
      </c>
      <c r="H45" s="121">
        <f>'Kops a'!H25</f>
        <v>0</v>
      </c>
      <c r="I45" s="47">
        <f>'Kops a'!I25</f>
        <v>0</v>
      </c>
    </row>
    <row r="46" spans="1:9" x14ac:dyDescent="0.2">
      <c r="A46" s="53">
        <f>IF(E46=0,0,IF(COUNTBLANK(E46)=1,0,COUNTA($E$15:E46)))</f>
        <v>0</v>
      </c>
      <c r="B46" s="70">
        <f>'Kops c'!B25</f>
        <v>0</v>
      </c>
      <c r="C46" s="285" t="str">
        <f>'Kops c'!C25:D25</f>
        <v>Ūdensapgāde</v>
      </c>
      <c r="D46" s="286"/>
      <c r="E46" s="125">
        <f>'Kops c'!E25</f>
        <v>0</v>
      </c>
      <c r="F46" s="126">
        <f>'Kops c'!F25</f>
        <v>0</v>
      </c>
      <c r="G46" s="121">
        <f>'Kops c'!G25</f>
        <v>0</v>
      </c>
      <c r="H46" s="121">
        <f>'Kops c'!H25</f>
        <v>0</v>
      </c>
      <c r="I46" s="47">
        <f>'Kops c'!I25</f>
        <v>0</v>
      </c>
    </row>
    <row r="47" spans="1:9" x14ac:dyDescent="0.2">
      <c r="A47" s="53">
        <f>IF(E47=0,0,IF(COUNTBLANK(E47)=1,0,COUNTA($E$15:E47)))</f>
        <v>0</v>
      </c>
      <c r="B47" s="70">
        <f>'Kops n'!B25</f>
        <v>0</v>
      </c>
      <c r="C47" s="285" t="str">
        <f>'Kops n'!C25:D25</f>
        <v>Ūdensapgāde</v>
      </c>
      <c r="D47" s="286"/>
      <c r="E47" s="125">
        <f>'Kops n'!E25</f>
        <v>0</v>
      </c>
      <c r="F47" s="126">
        <f>'Kops n'!F25</f>
        <v>0</v>
      </c>
      <c r="G47" s="121">
        <f>'Kops n'!G25</f>
        <v>0</v>
      </c>
      <c r="H47" s="121">
        <f>'Kops n'!H25</f>
        <v>0</v>
      </c>
      <c r="I47" s="47">
        <f>'Kops n'!I25</f>
        <v>0</v>
      </c>
    </row>
    <row r="48" spans="1:9" ht="10.8" thickBot="1" x14ac:dyDescent="0.25">
      <c r="A48" s="54"/>
      <c r="B48" s="25"/>
      <c r="C48" s="265"/>
      <c r="D48" s="266"/>
      <c r="E48" s="127"/>
      <c r="F48" s="128"/>
      <c r="G48" s="129"/>
      <c r="H48" s="129"/>
      <c r="I48" s="37"/>
    </row>
    <row r="49" spans="1:9" ht="10.8" thickBot="1" x14ac:dyDescent="0.25">
      <c r="A49" s="270" t="s">
        <v>36</v>
      </c>
      <c r="B49" s="271"/>
      <c r="C49" s="271"/>
      <c r="D49" s="271"/>
      <c r="E49" s="130">
        <f>SUM(E15:E48)</f>
        <v>0</v>
      </c>
      <c r="F49" s="131">
        <f>SUM(F15:F48)</f>
        <v>0</v>
      </c>
      <c r="G49" s="131">
        <f>SUM(G15:G48)</f>
        <v>0</v>
      </c>
      <c r="H49" s="131">
        <f>SUM(H15:H48)</f>
        <v>0</v>
      </c>
      <c r="I49" s="69">
        <f>SUM(I15:I48)</f>
        <v>0</v>
      </c>
    </row>
    <row r="50" spans="1:9" x14ac:dyDescent="0.2">
      <c r="A50" s="272" t="s">
        <v>37</v>
      </c>
      <c r="B50" s="273"/>
      <c r="C50" s="274"/>
      <c r="D50" s="49">
        <v>7.0000000000000007E-2</v>
      </c>
      <c r="E50" s="104">
        <f>ROUND(E49*$D50,2)</f>
        <v>0</v>
      </c>
      <c r="F50" s="39"/>
      <c r="G50" s="39"/>
      <c r="H50" s="39"/>
      <c r="I50" s="39"/>
    </row>
    <row r="51" spans="1:9" x14ac:dyDescent="0.2">
      <c r="A51" s="275" t="s">
        <v>38</v>
      </c>
      <c r="B51" s="276"/>
      <c r="C51" s="277"/>
      <c r="D51" s="50">
        <v>0.02</v>
      </c>
      <c r="E51" s="105">
        <f>ROUND(E50*$D51,2)</f>
        <v>0</v>
      </c>
      <c r="F51" s="39"/>
      <c r="G51" s="39"/>
      <c r="H51" s="39"/>
      <c r="I51" s="39"/>
    </row>
    <row r="52" spans="1:9" x14ac:dyDescent="0.2">
      <c r="A52" s="278" t="s">
        <v>39</v>
      </c>
      <c r="B52" s="279"/>
      <c r="C52" s="280"/>
      <c r="D52" s="51">
        <v>0.08</v>
      </c>
      <c r="E52" s="105">
        <f>ROUND(E49*$D52,2)</f>
        <v>0</v>
      </c>
      <c r="F52" s="39"/>
      <c r="G52" s="39"/>
      <c r="H52" s="39"/>
      <c r="I52" s="39"/>
    </row>
    <row r="53" spans="1:9" ht="10.8" thickBot="1" x14ac:dyDescent="0.25">
      <c r="A53" s="281" t="s">
        <v>40</v>
      </c>
      <c r="B53" s="282"/>
      <c r="C53" s="283"/>
      <c r="D53" s="21"/>
      <c r="E53" s="106">
        <f>SUM(E49:E52)-E51</f>
        <v>0</v>
      </c>
      <c r="F53" s="39"/>
      <c r="G53" s="39"/>
      <c r="H53" s="39"/>
      <c r="I53" s="39"/>
    </row>
    <row r="54" spans="1:9" x14ac:dyDescent="0.2">
      <c r="G54" s="20"/>
    </row>
    <row r="55" spans="1:9" x14ac:dyDescent="0.2">
      <c r="C55" s="16"/>
      <c r="D55" s="16"/>
      <c r="E55" s="16"/>
      <c r="F55" s="22"/>
      <c r="G55" s="22"/>
      <c r="H55" s="22"/>
      <c r="I55" s="22"/>
    </row>
    <row r="58" spans="1:9" x14ac:dyDescent="0.2">
      <c r="A58" s="1" t="s">
        <v>14</v>
      </c>
      <c r="B58" s="16"/>
      <c r="C58" s="284" t="str">
        <f>'Kopt a+c+n'!B31</f>
        <v>Gundega Ābelīte 03.06.2024</v>
      </c>
      <c r="D58" s="284"/>
      <c r="E58" s="284"/>
      <c r="F58" s="284"/>
      <c r="G58" s="284"/>
      <c r="H58" s="284"/>
    </row>
    <row r="59" spans="1:9" x14ac:dyDescent="0.2">
      <c r="A59" s="16"/>
      <c r="B59" s="16"/>
      <c r="C59" s="249" t="s">
        <v>15</v>
      </c>
      <c r="D59" s="249"/>
      <c r="E59" s="249"/>
      <c r="F59" s="249"/>
      <c r="G59" s="249"/>
      <c r="H59" s="249"/>
    </row>
    <row r="60" spans="1:9" x14ac:dyDescent="0.2">
      <c r="A60" s="16"/>
      <c r="B60" s="16"/>
      <c r="C60" s="16"/>
      <c r="D60" s="16"/>
      <c r="E60" s="16"/>
      <c r="F60" s="16"/>
      <c r="G60" s="16"/>
      <c r="H60" s="16"/>
    </row>
    <row r="61" spans="1:9" x14ac:dyDescent="0.2">
      <c r="A61" s="268" t="str">
        <f>'Kopt a+c+n'!A36</f>
        <v>Tāme sastādīta 2024. gada 3. jūnijā</v>
      </c>
      <c r="B61" s="269"/>
      <c r="C61" s="269"/>
      <c r="D61" s="269"/>
      <c r="F61" s="16"/>
      <c r="G61" s="16"/>
      <c r="H61" s="16"/>
    </row>
    <row r="62" spans="1:9" x14ac:dyDescent="0.2">
      <c r="A62" s="16"/>
      <c r="B62" s="16"/>
      <c r="C62" s="16"/>
      <c r="D62" s="16"/>
      <c r="E62" s="16"/>
      <c r="F62" s="16"/>
      <c r="G62" s="16"/>
      <c r="H62" s="16"/>
    </row>
    <row r="63" spans="1:9" ht="11.25" customHeight="1" x14ac:dyDescent="0.2">
      <c r="A63" s="1" t="s">
        <v>41</v>
      </c>
      <c r="B63" s="16"/>
      <c r="C63" s="267" t="s">
        <v>410</v>
      </c>
      <c r="D63" s="267"/>
      <c r="E63" s="267"/>
      <c r="F63" s="267"/>
      <c r="G63" s="267"/>
      <c r="H63" s="267"/>
    </row>
    <row r="64" spans="1:9" x14ac:dyDescent="0.2">
      <c r="A64" s="16"/>
      <c r="B64" s="16"/>
      <c r="C64" s="249" t="s">
        <v>15</v>
      </c>
      <c r="D64" s="249"/>
      <c r="E64" s="249"/>
      <c r="F64" s="249"/>
      <c r="G64" s="249"/>
      <c r="H64" s="249"/>
    </row>
    <row r="65" spans="1:9" x14ac:dyDescent="0.2">
      <c r="A65" s="16"/>
      <c r="B65" s="16"/>
      <c r="C65" s="16"/>
      <c r="D65" s="16"/>
      <c r="E65" s="16"/>
      <c r="F65" s="16"/>
      <c r="G65" s="16"/>
      <c r="H65" s="16"/>
    </row>
    <row r="66" spans="1:9" x14ac:dyDescent="0.2">
      <c r="A66" s="80" t="s">
        <v>42</v>
      </c>
      <c r="B66" s="43"/>
      <c r="C66" s="75" t="s">
        <v>386</v>
      </c>
      <c r="D66" s="43"/>
      <c r="F66" s="16"/>
      <c r="G66" s="16"/>
      <c r="H66" s="16"/>
    </row>
    <row r="76" spans="1:9" x14ac:dyDescent="0.2">
      <c r="E76" s="20"/>
      <c r="F76" s="20"/>
      <c r="G76" s="20"/>
      <c r="H76" s="20"/>
      <c r="I76" s="20"/>
    </row>
  </sheetData>
  <mergeCells count="64">
    <mergeCell ref="A7:C7"/>
    <mergeCell ref="D7:I7"/>
    <mergeCell ref="F13:H13"/>
    <mergeCell ref="I13:I14"/>
    <mergeCell ref="A8:C8"/>
    <mergeCell ref="D8:I8"/>
    <mergeCell ref="A9:C9"/>
    <mergeCell ref="D9:I9"/>
    <mergeCell ref="D10:E10"/>
    <mergeCell ref="D11:E11"/>
    <mergeCell ref="E13:E14"/>
    <mergeCell ref="A13:A14"/>
    <mergeCell ref="B13:B14"/>
    <mergeCell ref="C13:D14"/>
    <mergeCell ref="G1:I1"/>
    <mergeCell ref="A2:I2"/>
    <mergeCell ref="C4:I4"/>
    <mergeCell ref="A6:C6"/>
    <mergeCell ref="D6:I6"/>
    <mergeCell ref="C5:I5"/>
    <mergeCell ref="C21:D21"/>
    <mergeCell ref="C36:D36"/>
    <mergeCell ref="C15:D15"/>
    <mergeCell ref="C17:D17"/>
    <mergeCell ref="C18:D18"/>
    <mergeCell ref="C20:D20"/>
    <mergeCell ref="C16:D16"/>
    <mergeCell ref="C19:D19"/>
    <mergeCell ref="C22:D22"/>
    <mergeCell ref="C25:D25"/>
    <mergeCell ref="C28:D28"/>
    <mergeCell ref="C31:D31"/>
    <mergeCell ref="C34:D34"/>
    <mergeCell ref="C23:D23"/>
    <mergeCell ref="C32:D32"/>
    <mergeCell ref="C33:D33"/>
    <mergeCell ref="C35:D35"/>
    <mergeCell ref="C45:D45"/>
    <mergeCell ref="C47:D47"/>
    <mergeCell ref="C38:D38"/>
    <mergeCell ref="C39:D39"/>
    <mergeCell ref="C41:D41"/>
    <mergeCell ref="C42:D42"/>
    <mergeCell ref="C44:D44"/>
    <mergeCell ref="C37:D37"/>
    <mergeCell ref="C40:D40"/>
    <mergeCell ref="C43:D43"/>
    <mergeCell ref="C46:D46"/>
    <mergeCell ref="C24:D24"/>
    <mergeCell ref="C26:D26"/>
    <mergeCell ref="C27:D27"/>
    <mergeCell ref="C29:D29"/>
    <mergeCell ref="C30:D30"/>
    <mergeCell ref="C48:D48"/>
    <mergeCell ref="C59:H59"/>
    <mergeCell ref="C63:H63"/>
    <mergeCell ref="C64:H64"/>
    <mergeCell ref="A61:D61"/>
    <mergeCell ref="A49:D49"/>
    <mergeCell ref="A50:C50"/>
    <mergeCell ref="A51:C51"/>
    <mergeCell ref="A52:C52"/>
    <mergeCell ref="A53:C53"/>
    <mergeCell ref="C58:H58"/>
  </mergeCells>
  <conditionalFormatting sqref="A15:I48">
    <cfRule type="cellIs" dxfId="350" priority="4" operator="equal">
      <formula>0</formula>
    </cfRule>
  </conditionalFormatting>
  <conditionalFormatting sqref="C66">
    <cfRule type="cellIs" dxfId="349" priority="3" operator="equal">
      <formula>0</formula>
    </cfRule>
  </conditionalFormatting>
  <conditionalFormatting sqref="C58:H58">
    <cfRule type="cellIs" dxfId="348" priority="1" operator="equal">
      <formula>0</formula>
    </cfRule>
  </conditionalFormatting>
  <conditionalFormatting sqref="C63:H63">
    <cfRule type="cellIs" dxfId="347" priority="25" operator="equal">
      <formula>0</formula>
    </cfRule>
  </conditionalFormatting>
  <conditionalFormatting sqref="D50:D52">
    <cfRule type="cellIs" dxfId="346" priority="28" operator="equal">
      <formula>0</formula>
    </cfRule>
  </conditionalFormatting>
  <conditionalFormatting sqref="D6:I9 D10:E11 F49:I49 E49:E53">
    <cfRule type="cellIs" dxfId="345" priority="27" operator="equal">
      <formula>0</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C000"/>
  </sheetPr>
  <dimension ref="A1:P64"/>
  <sheetViews>
    <sheetView topLeftCell="A41" workbookViewId="0">
      <selection activeCell="U68" sqref="U68"/>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'11a+c+n'!D1</f>
        <v>11</v>
      </c>
      <c r="E1" s="22"/>
      <c r="F1" s="22"/>
      <c r="G1" s="22"/>
      <c r="H1" s="22"/>
      <c r="I1" s="22"/>
      <c r="J1" s="22"/>
      <c r="N1" s="26"/>
      <c r="O1" s="27"/>
      <c r="P1" s="28"/>
    </row>
    <row r="2" spans="1:16" x14ac:dyDescent="0.2">
      <c r="A2" s="29"/>
      <c r="B2" s="29"/>
      <c r="C2" s="335" t="str">
        <f>'11a+c+n'!C2:I2</f>
        <v>Ūdensapgāde</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17</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'11a+c+n'!A9</f>
        <v>Tāme sastādīta  2024. gada tirgus cenās, pamatojoties uz ŪK daļas rasējumiem</v>
      </c>
      <c r="B9" s="332"/>
      <c r="C9" s="332"/>
      <c r="D9" s="332"/>
      <c r="E9" s="332"/>
      <c r="F9" s="332"/>
      <c r="G9" s="31"/>
      <c r="H9" s="31"/>
      <c r="I9" s="31"/>
      <c r="J9" s="333" t="s">
        <v>45</v>
      </c>
      <c r="K9" s="333"/>
      <c r="L9" s="333"/>
      <c r="M9" s="333"/>
      <c r="N9" s="334">
        <f>P52</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1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92" t="s">
        <v>60</v>
      </c>
    </row>
    <row r="14" spans="1:16" x14ac:dyDescent="0.2">
      <c r="A14" s="52">
        <f>IF(P14=0,0,IF(COUNTBLANK(P14)=1,0,COUNTA($P$14:P14)))</f>
        <v>0</v>
      </c>
      <c r="B14" s="23">
        <f>IF($C$4="Attiecināmās izmaksas",IF('11a+c+n'!$Q14="A",'11a+c+n'!B14,0),0)</f>
        <v>0</v>
      </c>
      <c r="C14" s="23">
        <f>IF($C$4="Attiecināmās izmaksas",IF('11a+c+n'!$Q14="A",'11a+c+n'!C14,0),0)</f>
        <v>0</v>
      </c>
      <c r="D14" s="23">
        <f>IF($C$4="Attiecināmās izmaksas",IF('11a+c+n'!$Q14="A",'11a+c+n'!D14,0),0)</f>
        <v>0</v>
      </c>
      <c r="E14" s="46"/>
      <c r="F14" s="66"/>
      <c r="G14" s="119"/>
      <c r="H14" s="119">
        <f>IF($C$4="Attiecināmās izmaksas",IF('11a+c+n'!$Q14="A",'11a+c+n'!H14,0),0)</f>
        <v>0</v>
      </c>
      <c r="I14" s="119"/>
      <c r="J14" s="119"/>
      <c r="K14" s="120">
        <f>IF($C$4="Attiecināmās izmaksas",IF('11a+c+n'!$Q14="A",'11a+c+n'!K14,0),0)</f>
        <v>0</v>
      </c>
      <c r="L14" s="66">
        <f>IF($C$4="Attiecināmās izmaksas",IF('11a+c+n'!$Q14="A",'11a+c+n'!L14,0),0)</f>
        <v>0</v>
      </c>
      <c r="M14" s="119">
        <f>IF($C$4="Attiecināmās izmaksas",IF('11a+c+n'!$Q14="A",'11a+c+n'!M14,0),0)</f>
        <v>0</v>
      </c>
      <c r="N14" s="119">
        <f>IF($C$4="Attiecināmās izmaksas",IF('11a+c+n'!$Q14="A",'11a+c+n'!N14,0),0)</f>
        <v>0</v>
      </c>
      <c r="O14" s="119">
        <f>IF($C$4="Attiecināmās izmaksas",IF('11a+c+n'!$Q14="A",'11a+c+n'!O14,0),0)</f>
        <v>0</v>
      </c>
      <c r="P14" s="120">
        <f>IF($C$4="Attiecināmās izmaksas",IF('11a+c+n'!$Q14="A",'11a+c+n'!P14,0),0)</f>
        <v>0</v>
      </c>
    </row>
    <row r="15" spans="1:16" ht="30.6" x14ac:dyDescent="0.2">
      <c r="A15" s="53">
        <f>IF(P15=0,0,IF(COUNTBLANK(P15)=1,0,COUNTA($P$14:P15)))</f>
        <v>0</v>
      </c>
      <c r="B15" s="24" t="str">
        <f>IF($C$4="Attiecināmās izmaksas",IF('11a+c+n'!$Q15="A",'11a+c+n'!B15,0),0)</f>
        <v>17-00000</v>
      </c>
      <c r="C15" s="24" t="str">
        <f>IF($C$4="Attiecināmās izmaksas",IF('11a+c+n'!$Q15="A",'11a+c+n'!C15,0),0)</f>
        <v>Karbonizēta tērauda presējamā caurule ar veidgabaliem dn15 (iekšējais diametrs), ar stiprinājumiem un veidgabaliem</v>
      </c>
      <c r="D15" s="24" t="str">
        <f>IF($C$4="Attiecināmās izmaksas",IF('11a+c+n'!$Q15="A",'11a+c+n'!D15,0),0)</f>
        <v>m</v>
      </c>
      <c r="E15" s="47"/>
      <c r="F15" s="68"/>
      <c r="G15" s="121"/>
      <c r="H15" s="121">
        <f>IF($C$4="Attiecināmās izmaksas",IF('11a+c+n'!$Q15="A",'11a+c+n'!H15,0),0)</f>
        <v>0</v>
      </c>
      <c r="I15" s="121"/>
      <c r="J15" s="121"/>
      <c r="K15" s="122">
        <f>IF($C$4="Attiecināmās izmaksas",IF('11a+c+n'!$Q15="A",'11a+c+n'!K15,0),0)</f>
        <v>0</v>
      </c>
      <c r="L15" s="68">
        <f>IF($C$4="Attiecināmās izmaksas",IF('11a+c+n'!$Q15="A",'11a+c+n'!L15,0),0)</f>
        <v>0</v>
      </c>
      <c r="M15" s="121">
        <f>IF($C$4="Attiecināmās izmaksas",IF('11a+c+n'!$Q15="A",'11a+c+n'!M15,0),0)</f>
        <v>0</v>
      </c>
      <c r="N15" s="121">
        <f>IF($C$4="Attiecināmās izmaksas",IF('11a+c+n'!$Q15="A",'11a+c+n'!N15,0),0)</f>
        <v>0</v>
      </c>
      <c r="O15" s="121">
        <f>IF($C$4="Attiecināmās izmaksas",IF('11a+c+n'!$Q15="A",'11a+c+n'!O15,0),0)</f>
        <v>0</v>
      </c>
      <c r="P15" s="122">
        <f>IF($C$4="Attiecināmās izmaksas",IF('11a+c+n'!$Q15="A",'11a+c+n'!P15,0),0)</f>
        <v>0</v>
      </c>
    </row>
    <row r="16" spans="1:16" ht="30.6" x14ac:dyDescent="0.2">
      <c r="A16" s="53">
        <f>IF(P16=0,0,IF(COUNTBLANK(P16)=1,0,COUNTA($P$14:P16)))</f>
        <v>0</v>
      </c>
      <c r="B16" s="24" t="str">
        <f>IF($C$4="Attiecināmās izmaksas",IF('11a+c+n'!$Q16="A",'11a+c+n'!B16,0),0)</f>
        <v>17-00000</v>
      </c>
      <c r="C16" s="24" t="str">
        <f>IF($C$4="Attiecināmās izmaksas",IF('11a+c+n'!$Q16="A",'11a+c+n'!C16,0),0)</f>
        <v>Karbonizēta tērauda presējamā caurule ar veidgabaliem dn20 (iekšējais diametrs)ar stiprinājumiem un veidgabaliem</v>
      </c>
      <c r="D16" s="24" t="str">
        <f>IF($C$4="Attiecināmās izmaksas",IF('11a+c+n'!$Q16="A",'11a+c+n'!D16,0),0)</f>
        <v>m</v>
      </c>
      <c r="E16" s="47"/>
      <c r="F16" s="68"/>
      <c r="G16" s="121"/>
      <c r="H16" s="121">
        <f>IF($C$4="Attiecināmās izmaksas",IF('11a+c+n'!$Q16="A",'11a+c+n'!H16,0),0)</f>
        <v>0</v>
      </c>
      <c r="I16" s="121"/>
      <c r="J16" s="121"/>
      <c r="K16" s="122">
        <f>IF($C$4="Attiecināmās izmaksas",IF('11a+c+n'!$Q16="A",'11a+c+n'!K16,0),0)</f>
        <v>0</v>
      </c>
      <c r="L16" s="68">
        <f>IF($C$4="Attiecināmās izmaksas",IF('11a+c+n'!$Q16="A",'11a+c+n'!L16,0),0)</f>
        <v>0</v>
      </c>
      <c r="M16" s="121">
        <f>IF($C$4="Attiecināmās izmaksas",IF('11a+c+n'!$Q16="A",'11a+c+n'!M16,0),0)</f>
        <v>0</v>
      </c>
      <c r="N16" s="121">
        <f>IF($C$4="Attiecināmās izmaksas",IF('11a+c+n'!$Q16="A",'11a+c+n'!N16,0),0)</f>
        <v>0</v>
      </c>
      <c r="O16" s="121">
        <f>IF($C$4="Attiecināmās izmaksas",IF('11a+c+n'!$Q16="A",'11a+c+n'!O16,0),0)</f>
        <v>0</v>
      </c>
      <c r="P16" s="122">
        <f>IF($C$4="Attiecināmās izmaksas",IF('11a+c+n'!$Q16="A",'11a+c+n'!P16,0),0)</f>
        <v>0</v>
      </c>
    </row>
    <row r="17" spans="1:16" ht="30.6" x14ac:dyDescent="0.2">
      <c r="A17" s="53">
        <f>IF(P17=0,0,IF(COUNTBLANK(P17)=1,0,COUNTA($P$14:P17)))</f>
        <v>0</v>
      </c>
      <c r="B17" s="24" t="str">
        <f>IF($C$4="Attiecināmās izmaksas",IF('11a+c+n'!$Q17="A",'11a+c+n'!B17,0),0)</f>
        <v>17-00000</v>
      </c>
      <c r="C17" s="24" t="str">
        <f>IF($C$4="Attiecināmās izmaksas",IF('11a+c+n'!$Q17="A",'11a+c+n'!C17,0),0)</f>
        <v>Siltumizolācija b=30mm λ=0.037 (pie temperatūras 55oC) karstajam ūdensvadam un cirkulācijas ūdensvadam  d20</v>
      </c>
      <c r="D17" s="24" t="str">
        <f>IF($C$4="Attiecināmās izmaksas",IF('11a+c+n'!$Q17="A",'11a+c+n'!D17,0),0)</f>
        <v>m</v>
      </c>
      <c r="E17" s="47"/>
      <c r="F17" s="68"/>
      <c r="G17" s="121"/>
      <c r="H17" s="121">
        <f>IF($C$4="Attiecināmās izmaksas",IF('11a+c+n'!$Q17="A",'11a+c+n'!H17,0),0)</f>
        <v>0</v>
      </c>
      <c r="I17" s="121"/>
      <c r="J17" s="121"/>
      <c r="K17" s="122">
        <f>IF($C$4="Attiecināmās izmaksas",IF('11a+c+n'!$Q17="A",'11a+c+n'!K17,0),0)</f>
        <v>0</v>
      </c>
      <c r="L17" s="68">
        <f>IF($C$4="Attiecināmās izmaksas",IF('11a+c+n'!$Q17="A",'11a+c+n'!L17,0),0)</f>
        <v>0</v>
      </c>
      <c r="M17" s="121">
        <f>IF($C$4="Attiecināmās izmaksas",IF('11a+c+n'!$Q17="A",'11a+c+n'!M17,0),0)</f>
        <v>0</v>
      </c>
      <c r="N17" s="121">
        <f>IF($C$4="Attiecināmās izmaksas",IF('11a+c+n'!$Q17="A",'11a+c+n'!N17,0),0)</f>
        <v>0</v>
      </c>
      <c r="O17" s="121">
        <f>IF($C$4="Attiecināmās izmaksas",IF('11a+c+n'!$Q17="A",'11a+c+n'!O17,0),0)</f>
        <v>0</v>
      </c>
      <c r="P17" s="122">
        <f>IF($C$4="Attiecināmās izmaksas",IF('11a+c+n'!$Q17="A",'11a+c+n'!P17,0),0)</f>
        <v>0</v>
      </c>
    </row>
    <row r="18" spans="1:16" ht="30.6" x14ac:dyDescent="0.2">
      <c r="A18" s="53">
        <f>IF(P18=0,0,IF(COUNTBLANK(P18)=1,0,COUNTA($P$14:P18)))</f>
        <v>0</v>
      </c>
      <c r="B18" s="24" t="str">
        <f>IF($C$4="Attiecināmās izmaksas",IF('11a+c+n'!$Q18="A",'11a+c+n'!B18,0),0)</f>
        <v>17-00000</v>
      </c>
      <c r="C18" s="24" t="str">
        <f>IF($C$4="Attiecināmās izmaksas",IF('11a+c+n'!$Q18="A",'11a+c+n'!C18,0),0)</f>
        <v>Siltumizolācija b=30mm λ=0.037 (pie temperatūras 55oC) karstajam ūdensvadam un cirkulācijas ūdensvadam  d15</v>
      </c>
      <c r="D18" s="24" t="str">
        <f>IF($C$4="Attiecināmās izmaksas",IF('11a+c+n'!$Q18="A",'11a+c+n'!D18,0),0)</f>
        <v>m</v>
      </c>
      <c r="E18" s="47"/>
      <c r="F18" s="68"/>
      <c r="G18" s="121"/>
      <c r="H18" s="121">
        <f>IF($C$4="Attiecināmās izmaksas",IF('11a+c+n'!$Q18="A",'11a+c+n'!H18,0),0)</f>
        <v>0</v>
      </c>
      <c r="I18" s="121"/>
      <c r="J18" s="121"/>
      <c r="K18" s="122">
        <f>IF($C$4="Attiecināmās izmaksas",IF('11a+c+n'!$Q18="A",'11a+c+n'!K18,0),0)</f>
        <v>0</v>
      </c>
      <c r="L18" s="68">
        <f>IF($C$4="Attiecināmās izmaksas",IF('11a+c+n'!$Q18="A",'11a+c+n'!L18,0),0)</f>
        <v>0</v>
      </c>
      <c r="M18" s="121">
        <f>IF($C$4="Attiecināmās izmaksas",IF('11a+c+n'!$Q18="A",'11a+c+n'!M18,0),0)</f>
        <v>0</v>
      </c>
      <c r="N18" s="121">
        <f>IF($C$4="Attiecināmās izmaksas",IF('11a+c+n'!$Q18="A",'11a+c+n'!N18,0),0)</f>
        <v>0</v>
      </c>
      <c r="O18" s="121">
        <f>IF($C$4="Attiecināmās izmaksas",IF('11a+c+n'!$Q18="A",'11a+c+n'!O18,0),0)</f>
        <v>0</v>
      </c>
      <c r="P18" s="122">
        <f>IF($C$4="Attiecināmās izmaksas",IF('11a+c+n'!$Q18="A",'11a+c+n'!P18,0),0)</f>
        <v>0</v>
      </c>
    </row>
    <row r="19" spans="1:16" ht="20.399999999999999" x14ac:dyDescent="0.2">
      <c r="A19" s="53">
        <f>IF(P19=0,0,IF(COUNTBLANK(P19)=1,0,COUNTA($P$14:P19)))</f>
        <v>0</v>
      </c>
      <c r="B19" s="24" t="str">
        <f>IF($C$4="Attiecināmās izmaksas",IF('11a+c+n'!$Q19="A",'11a+c+n'!B19,0),0)</f>
        <v>17-00000</v>
      </c>
      <c r="C19" s="24" t="str">
        <f>IF($C$4="Attiecināmās izmaksas",IF('11a+c+n'!$Q19="A",'11a+c+n'!C19,0),0)</f>
        <v>Lodveida vārsts dn15 ar saskrūvi</v>
      </c>
      <c r="D19" s="24" t="str">
        <f>IF($C$4="Attiecināmās izmaksas",IF('11a+c+n'!$Q19="A",'11a+c+n'!D19,0),0)</f>
        <v>gb</v>
      </c>
      <c r="E19" s="47"/>
      <c r="F19" s="68"/>
      <c r="G19" s="121"/>
      <c r="H19" s="121">
        <f>IF($C$4="Attiecināmās izmaksas",IF('11a+c+n'!$Q19="A",'11a+c+n'!H19,0),0)</f>
        <v>0</v>
      </c>
      <c r="I19" s="121"/>
      <c r="J19" s="121"/>
      <c r="K19" s="122">
        <f>IF($C$4="Attiecināmās izmaksas",IF('11a+c+n'!$Q19="A",'11a+c+n'!K19,0),0)</f>
        <v>0</v>
      </c>
      <c r="L19" s="68">
        <f>IF($C$4="Attiecināmās izmaksas",IF('11a+c+n'!$Q19="A",'11a+c+n'!L19,0),0)</f>
        <v>0</v>
      </c>
      <c r="M19" s="121">
        <f>IF($C$4="Attiecināmās izmaksas",IF('11a+c+n'!$Q19="A",'11a+c+n'!M19,0),0)</f>
        <v>0</v>
      </c>
      <c r="N19" s="121">
        <f>IF($C$4="Attiecināmās izmaksas",IF('11a+c+n'!$Q19="A",'11a+c+n'!N19,0),0)</f>
        <v>0</v>
      </c>
      <c r="O19" s="121">
        <f>IF($C$4="Attiecināmās izmaksas",IF('11a+c+n'!$Q19="A",'11a+c+n'!O19,0),0)</f>
        <v>0</v>
      </c>
      <c r="P19" s="122">
        <f>IF($C$4="Attiecināmās izmaksas",IF('11a+c+n'!$Q19="A",'11a+c+n'!P19,0),0)</f>
        <v>0</v>
      </c>
    </row>
    <row r="20" spans="1:16" ht="20.399999999999999" x14ac:dyDescent="0.2">
      <c r="A20" s="53">
        <f>IF(P20=0,0,IF(COUNTBLANK(P20)=1,0,COUNTA($P$14:P20)))</f>
        <v>0</v>
      </c>
      <c r="B20" s="24" t="str">
        <f>IF($C$4="Attiecināmās izmaksas",IF('11a+c+n'!$Q20="A",'11a+c+n'!B20,0),0)</f>
        <v>17-00000</v>
      </c>
      <c r="C20" s="24" t="str">
        <f>IF($C$4="Attiecināmās izmaksas",IF('11a+c+n'!$Q20="A",'11a+c+n'!C20,0),0)</f>
        <v>Lodveida vārsts dn20 ar saskrūvi</v>
      </c>
      <c r="D20" s="24" t="str">
        <f>IF($C$4="Attiecināmās izmaksas",IF('11a+c+n'!$Q20="A",'11a+c+n'!D20,0),0)</f>
        <v>gb</v>
      </c>
      <c r="E20" s="47"/>
      <c r="F20" s="68"/>
      <c r="G20" s="121"/>
      <c r="H20" s="121">
        <f>IF($C$4="Attiecināmās izmaksas",IF('11a+c+n'!$Q20="A",'11a+c+n'!H20,0),0)</f>
        <v>0</v>
      </c>
      <c r="I20" s="121"/>
      <c r="J20" s="121"/>
      <c r="K20" s="122">
        <f>IF($C$4="Attiecināmās izmaksas",IF('11a+c+n'!$Q20="A",'11a+c+n'!K20,0),0)</f>
        <v>0</v>
      </c>
      <c r="L20" s="68">
        <f>IF($C$4="Attiecināmās izmaksas",IF('11a+c+n'!$Q20="A",'11a+c+n'!L20,0),0)</f>
        <v>0</v>
      </c>
      <c r="M20" s="121">
        <f>IF($C$4="Attiecināmās izmaksas",IF('11a+c+n'!$Q20="A",'11a+c+n'!M20,0),0)</f>
        <v>0</v>
      </c>
      <c r="N20" s="121">
        <f>IF($C$4="Attiecināmās izmaksas",IF('11a+c+n'!$Q20="A",'11a+c+n'!N20,0),0)</f>
        <v>0</v>
      </c>
      <c r="O20" s="121">
        <f>IF($C$4="Attiecināmās izmaksas",IF('11a+c+n'!$Q20="A",'11a+c+n'!O20,0),0)</f>
        <v>0</v>
      </c>
      <c r="P20" s="122">
        <f>IF($C$4="Attiecināmās izmaksas",IF('11a+c+n'!$Q20="A",'11a+c+n'!P20,0),0)</f>
        <v>0</v>
      </c>
    </row>
    <row r="21" spans="1:16" ht="20.399999999999999" x14ac:dyDescent="0.2">
      <c r="A21" s="53">
        <f>IF(P21=0,0,IF(COUNTBLANK(P21)=1,0,COUNTA($P$14:P21)))</f>
        <v>0</v>
      </c>
      <c r="B21" s="24" t="str">
        <f>IF($C$4="Attiecināmās izmaksas",IF('11a+c+n'!$Q21="A",'11a+c+n'!B21,0),0)</f>
        <v>17-00000</v>
      </c>
      <c r="C21" s="24" t="str">
        <f>IF($C$4="Attiecināmās izmaksas",IF('11a+c+n'!$Q21="A",'11a+c+n'!C21,0),0)</f>
        <v>Tukšošanas vārsti dn15 ar saskrūvi</v>
      </c>
      <c r="D21" s="24" t="str">
        <f>IF($C$4="Attiecināmās izmaksas",IF('11a+c+n'!$Q21="A",'11a+c+n'!D21,0),0)</f>
        <v>gb</v>
      </c>
      <c r="E21" s="47"/>
      <c r="F21" s="68"/>
      <c r="G21" s="121"/>
      <c r="H21" s="121">
        <f>IF($C$4="Attiecināmās izmaksas",IF('11a+c+n'!$Q21="A",'11a+c+n'!H21,0),0)</f>
        <v>0</v>
      </c>
      <c r="I21" s="121"/>
      <c r="J21" s="121"/>
      <c r="K21" s="122">
        <f>IF($C$4="Attiecināmās izmaksas",IF('11a+c+n'!$Q21="A",'11a+c+n'!K21,0),0)</f>
        <v>0</v>
      </c>
      <c r="L21" s="68">
        <f>IF($C$4="Attiecināmās izmaksas",IF('11a+c+n'!$Q21="A",'11a+c+n'!L21,0),0)</f>
        <v>0</v>
      </c>
      <c r="M21" s="121">
        <f>IF($C$4="Attiecināmās izmaksas",IF('11a+c+n'!$Q21="A",'11a+c+n'!M21,0),0)</f>
        <v>0</v>
      </c>
      <c r="N21" s="121">
        <f>IF($C$4="Attiecināmās izmaksas",IF('11a+c+n'!$Q21="A",'11a+c+n'!N21,0),0)</f>
        <v>0</v>
      </c>
      <c r="O21" s="121">
        <f>IF($C$4="Attiecināmās izmaksas",IF('11a+c+n'!$Q21="A",'11a+c+n'!O21,0),0)</f>
        <v>0</v>
      </c>
      <c r="P21" s="122">
        <f>IF($C$4="Attiecināmās izmaksas",IF('11a+c+n'!$Q21="A",'11a+c+n'!P21,0),0)</f>
        <v>0</v>
      </c>
    </row>
    <row r="22" spans="1:16" ht="20.399999999999999" x14ac:dyDescent="0.2">
      <c r="A22" s="53">
        <f>IF(P22=0,0,IF(COUNTBLANK(P22)=1,0,COUNTA($P$14:P22)))</f>
        <v>0</v>
      </c>
      <c r="B22" s="24" t="str">
        <f>IF($C$4="Attiecināmās izmaksas",IF('11a+c+n'!$Q22="A",'11a+c+n'!B22,0),0)</f>
        <v>17-00000</v>
      </c>
      <c r="C22" s="24" t="str">
        <f>IF($C$4="Attiecināmās izmaksas",IF('11a+c+n'!$Q22="A",'11a+c+n'!C22,0),0)</f>
        <v xml:space="preserve">Balansēšanas vārsts dn15 </v>
      </c>
      <c r="D22" s="24" t="str">
        <f>IF($C$4="Attiecināmās izmaksas",IF('11a+c+n'!$Q22="A",'11a+c+n'!D22,0),0)</f>
        <v>gb</v>
      </c>
      <c r="E22" s="47"/>
      <c r="F22" s="68"/>
      <c r="G22" s="121"/>
      <c r="H22" s="121">
        <f>IF($C$4="Attiecināmās izmaksas",IF('11a+c+n'!$Q22="A",'11a+c+n'!H22,0),0)</f>
        <v>0</v>
      </c>
      <c r="I22" s="121"/>
      <c r="J22" s="121"/>
      <c r="K22" s="122">
        <f>IF($C$4="Attiecināmās izmaksas",IF('11a+c+n'!$Q22="A",'11a+c+n'!K22,0),0)</f>
        <v>0</v>
      </c>
      <c r="L22" s="68">
        <f>IF($C$4="Attiecināmās izmaksas",IF('11a+c+n'!$Q22="A",'11a+c+n'!L22,0),0)</f>
        <v>0</v>
      </c>
      <c r="M22" s="121">
        <f>IF($C$4="Attiecināmās izmaksas",IF('11a+c+n'!$Q22="A",'11a+c+n'!M22,0),0)</f>
        <v>0</v>
      </c>
      <c r="N22" s="121">
        <f>IF($C$4="Attiecināmās izmaksas",IF('11a+c+n'!$Q22="A",'11a+c+n'!N22,0),0)</f>
        <v>0</v>
      </c>
      <c r="O22" s="121">
        <f>IF($C$4="Attiecināmās izmaksas",IF('11a+c+n'!$Q22="A",'11a+c+n'!O22,0),0)</f>
        <v>0</v>
      </c>
      <c r="P22" s="122">
        <f>IF($C$4="Attiecināmās izmaksas",IF('11a+c+n'!$Q22="A",'11a+c+n'!P22,0),0)</f>
        <v>0</v>
      </c>
    </row>
    <row r="23" spans="1:16" ht="20.399999999999999" x14ac:dyDescent="0.2">
      <c r="A23" s="53">
        <f>IF(P23=0,0,IF(COUNTBLANK(P23)=1,0,COUNTA($P$14:P23)))</f>
        <v>0</v>
      </c>
      <c r="B23" s="24" t="str">
        <f>IF($C$4="Attiecināmās izmaksas",IF('11a+c+n'!$Q23="A",'11a+c+n'!B23,0),0)</f>
        <v>17-00000</v>
      </c>
      <c r="C23" s="24" t="str">
        <f>IF($C$4="Attiecināmās izmaksas",IF('11a+c+n'!$Q23="A",'11a+c+n'!C23,0),0)</f>
        <v>Atgaisotājs dn15</v>
      </c>
      <c r="D23" s="24" t="str">
        <f>IF($C$4="Attiecināmās izmaksas",IF('11a+c+n'!$Q23="A",'11a+c+n'!D23,0),0)</f>
        <v>gb</v>
      </c>
      <c r="E23" s="47"/>
      <c r="F23" s="68"/>
      <c r="G23" s="121"/>
      <c r="H23" s="121">
        <f>IF($C$4="Attiecināmās izmaksas",IF('11a+c+n'!$Q23="A",'11a+c+n'!H23,0),0)</f>
        <v>0</v>
      </c>
      <c r="I23" s="121"/>
      <c r="J23" s="121"/>
      <c r="K23" s="122">
        <f>IF($C$4="Attiecināmās izmaksas",IF('11a+c+n'!$Q23="A",'11a+c+n'!K23,0),0)</f>
        <v>0</v>
      </c>
      <c r="L23" s="68">
        <f>IF($C$4="Attiecināmās izmaksas",IF('11a+c+n'!$Q23="A",'11a+c+n'!L23,0),0)</f>
        <v>0</v>
      </c>
      <c r="M23" s="121">
        <f>IF($C$4="Attiecināmās izmaksas",IF('11a+c+n'!$Q23="A",'11a+c+n'!M23,0),0)</f>
        <v>0</v>
      </c>
      <c r="N23" s="121">
        <f>IF($C$4="Attiecināmās izmaksas",IF('11a+c+n'!$Q23="A",'11a+c+n'!N23,0),0)</f>
        <v>0</v>
      </c>
      <c r="O23" s="121">
        <f>IF($C$4="Attiecināmās izmaksas",IF('11a+c+n'!$Q23="A",'11a+c+n'!O23,0),0)</f>
        <v>0</v>
      </c>
      <c r="P23" s="122">
        <f>IF($C$4="Attiecināmās izmaksas",IF('11a+c+n'!$Q23="A",'11a+c+n'!P23,0),0)</f>
        <v>0</v>
      </c>
    </row>
    <row r="24" spans="1:16" ht="20.399999999999999" x14ac:dyDescent="0.2">
      <c r="A24" s="53">
        <f>IF(P24=0,0,IF(COUNTBLANK(P24)=1,0,COUNTA($P$14:P24)))</f>
        <v>0</v>
      </c>
      <c r="B24" s="24" t="str">
        <f>IF($C$4="Attiecināmās izmaksas",IF('11a+c+n'!$Q24="A",'11a+c+n'!B24,0),0)</f>
        <v>17-00000</v>
      </c>
      <c r="C24" s="24" t="str">
        <f>IF($C$4="Attiecināmās izmaksas",IF('11a+c+n'!$Q24="A",'11a+c+n'!C24,0),0)</f>
        <v>Pieslēgums pie esošās dzīvokļu ūdensapgādes, ieskaitot visus nepieciešamos darbus un materiālus</v>
      </c>
      <c r="D24" s="24" t="str">
        <f>IF($C$4="Attiecināmās izmaksas",IF('11a+c+n'!$Q24="A",'11a+c+n'!D24,0),0)</f>
        <v>kpl.</v>
      </c>
      <c r="E24" s="47"/>
      <c r="F24" s="68"/>
      <c r="G24" s="121"/>
      <c r="H24" s="121">
        <f>IF($C$4="Attiecināmās izmaksas",IF('11a+c+n'!$Q24="A",'11a+c+n'!H24,0),0)</f>
        <v>0</v>
      </c>
      <c r="I24" s="121"/>
      <c r="J24" s="121"/>
      <c r="K24" s="122">
        <f>IF($C$4="Attiecināmās izmaksas",IF('11a+c+n'!$Q24="A",'11a+c+n'!K24,0),0)</f>
        <v>0</v>
      </c>
      <c r="L24" s="68">
        <f>IF($C$4="Attiecināmās izmaksas",IF('11a+c+n'!$Q24="A",'11a+c+n'!L24,0),0)</f>
        <v>0</v>
      </c>
      <c r="M24" s="121">
        <f>IF($C$4="Attiecināmās izmaksas",IF('11a+c+n'!$Q24="A",'11a+c+n'!M24,0),0)</f>
        <v>0</v>
      </c>
      <c r="N24" s="121">
        <f>IF($C$4="Attiecināmās izmaksas",IF('11a+c+n'!$Q24="A",'11a+c+n'!N24,0),0)</f>
        <v>0</v>
      </c>
      <c r="O24" s="121">
        <f>IF($C$4="Attiecināmās izmaksas",IF('11a+c+n'!$Q24="A",'11a+c+n'!O24,0),0)</f>
        <v>0</v>
      </c>
      <c r="P24" s="122">
        <f>IF($C$4="Attiecināmās izmaksas",IF('11a+c+n'!$Q24="A",'11a+c+n'!P24,0),0)</f>
        <v>0</v>
      </c>
    </row>
    <row r="25" spans="1:16" x14ac:dyDescent="0.2">
      <c r="A25" s="53">
        <f>IF(P25=0,0,IF(COUNTBLANK(P25)=1,0,COUNTA($P$14:P25)))</f>
        <v>0</v>
      </c>
      <c r="B25" s="24">
        <f>IF($C$4="Attiecināmās izmaksas",IF('11a+c+n'!$Q25="A",'11a+c+n'!B25,0),0)</f>
        <v>0</v>
      </c>
      <c r="C25" s="24">
        <f>IF($C$4="Attiecināmās izmaksas",IF('11a+c+n'!$Q25="A",'11a+c+n'!C25,0),0)</f>
        <v>0</v>
      </c>
      <c r="D25" s="24">
        <f>IF($C$4="Attiecināmās izmaksas",IF('11a+c+n'!$Q25="A",'11a+c+n'!D25,0),0)</f>
        <v>0</v>
      </c>
      <c r="E25" s="47"/>
      <c r="F25" s="68"/>
      <c r="G25" s="121"/>
      <c r="H25" s="121">
        <f>IF($C$4="Attiecināmās izmaksas",IF('11a+c+n'!$Q25="A",'11a+c+n'!H25,0),0)</f>
        <v>0</v>
      </c>
      <c r="I25" s="121"/>
      <c r="J25" s="121"/>
      <c r="K25" s="122">
        <f>IF($C$4="Attiecināmās izmaksas",IF('11a+c+n'!$Q25="A",'11a+c+n'!K25,0),0)</f>
        <v>0</v>
      </c>
      <c r="L25" s="68">
        <f>IF($C$4="Attiecināmās izmaksas",IF('11a+c+n'!$Q25="A",'11a+c+n'!L25,0),0)</f>
        <v>0</v>
      </c>
      <c r="M25" s="121">
        <f>IF($C$4="Attiecināmās izmaksas",IF('11a+c+n'!$Q25="A",'11a+c+n'!M25,0),0)</f>
        <v>0</v>
      </c>
      <c r="N25" s="121">
        <f>IF($C$4="Attiecināmās izmaksas",IF('11a+c+n'!$Q25="A",'11a+c+n'!N25,0),0)</f>
        <v>0</v>
      </c>
      <c r="O25" s="121">
        <f>IF($C$4="Attiecināmās izmaksas",IF('11a+c+n'!$Q25="A",'11a+c+n'!O25,0),0)</f>
        <v>0</v>
      </c>
      <c r="P25" s="122">
        <f>IF($C$4="Attiecināmās izmaksas",IF('11a+c+n'!$Q25="A",'11a+c+n'!P25,0),0)</f>
        <v>0</v>
      </c>
    </row>
    <row r="26" spans="1:16" ht="30.6" x14ac:dyDescent="0.2">
      <c r="A26" s="53">
        <f>IF(P26=0,0,IF(COUNTBLANK(P26)=1,0,COUNTA($P$14:P26)))</f>
        <v>0</v>
      </c>
      <c r="B26" s="24" t="str">
        <f>IF($C$4="Attiecināmās izmaksas",IF('11a+c+n'!$Q26="A",'11a+c+n'!B26,0),0)</f>
        <v>17-00000</v>
      </c>
      <c r="C26" s="24" t="str">
        <f>IF($C$4="Attiecināmās izmaksas",IF('11a+c+n'!$Q26="A",'11a+c+n'!C26,0),0)</f>
        <v>Karbonizēta tērauda presējamā caurule ar veidgabaliem dn40 (iekšējais diametrs) ar stiprinājumiem un veidgabaliem</v>
      </c>
      <c r="D26" s="24" t="str">
        <f>IF($C$4="Attiecināmās izmaksas",IF('11a+c+n'!$Q26="A",'11a+c+n'!D26,0),0)</f>
        <v>m</v>
      </c>
      <c r="E26" s="47"/>
      <c r="F26" s="68"/>
      <c r="G26" s="121"/>
      <c r="H26" s="121">
        <f>IF($C$4="Attiecināmās izmaksas",IF('11a+c+n'!$Q26="A",'11a+c+n'!H26,0),0)</f>
        <v>0</v>
      </c>
      <c r="I26" s="121"/>
      <c r="J26" s="121"/>
      <c r="K26" s="122">
        <f>IF($C$4="Attiecināmās izmaksas",IF('11a+c+n'!$Q26="A",'11a+c+n'!K26,0),0)</f>
        <v>0</v>
      </c>
      <c r="L26" s="68">
        <f>IF($C$4="Attiecināmās izmaksas",IF('11a+c+n'!$Q26="A",'11a+c+n'!L26,0),0)</f>
        <v>0</v>
      </c>
      <c r="M26" s="121">
        <f>IF($C$4="Attiecināmās izmaksas",IF('11a+c+n'!$Q26="A",'11a+c+n'!M26,0),0)</f>
        <v>0</v>
      </c>
      <c r="N26" s="121">
        <f>IF($C$4="Attiecināmās izmaksas",IF('11a+c+n'!$Q26="A",'11a+c+n'!N26,0),0)</f>
        <v>0</v>
      </c>
      <c r="O26" s="121">
        <f>IF($C$4="Attiecināmās izmaksas",IF('11a+c+n'!$Q26="A",'11a+c+n'!O26,0),0)</f>
        <v>0</v>
      </c>
      <c r="P26" s="122">
        <f>IF($C$4="Attiecināmās izmaksas",IF('11a+c+n'!$Q26="A",'11a+c+n'!P26,0),0)</f>
        <v>0</v>
      </c>
    </row>
    <row r="27" spans="1:16" ht="30.6" x14ac:dyDescent="0.2">
      <c r="A27" s="53">
        <f>IF(P27=0,0,IF(COUNTBLANK(P27)=1,0,COUNTA($P$14:P27)))</f>
        <v>0</v>
      </c>
      <c r="B27" s="24" t="str">
        <f>IF($C$4="Attiecināmās izmaksas",IF('11a+c+n'!$Q27="A",'11a+c+n'!B27,0),0)</f>
        <v>17-00000</v>
      </c>
      <c r="C27" s="24" t="str">
        <f>IF($C$4="Attiecināmās izmaksas",IF('11a+c+n'!$Q27="A",'11a+c+n'!C27,0),0)</f>
        <v>Karbonizēta tērauda presējamā caurule ar veidgabaliem dn32 (iekšējais diametrs) ar stiprinājumiem un veidgabaliem</v>
      </c>
      <c r="D27" s="24" t="str">
        <f>IF($C$4="Attiecināmās izmaksas",IF('11a+c+n'!$Q27="A",'11a+c+n'!D27,0),0)</f>
        <v>m</v>
      </c>
      <c r="E27" s="47"/>
      <c r="F27" s="68"/>
      <c r="G27" s="121"/>
      <c r="H27" s="121">
        <f>IF($C$4="Attiecināmās izmaksas",IF('11a+c+n'!$Q27="A",'11a+c+n'!H27,0),0)</f>
        <v>0</v>
      </c>
      <c r="I27" s="121"/>
      <c r="J27" s="121"/>
      <c r="K27" s="122">
        <f>IF($C$4="Attiecināmās izmaksas",IF('11a+c+n'!$Q27="A",'11a+c+n'!K27,0),0)</f>
        <v>0</v>
      </c>
      <c r="L27" s="68">
        <f>IF($C$4="Attiecināmās izmaksas",IF('11a+c+n'!$Q27="A",'11a+c+n'!L27,0),0)</f>
        <v>0</v>
      </c>
      <c r="M27" s="121">
        <f>IF($C$4="Attiecināmās izmaksas",IF('11a+c+n'!$Q27="A",'11a+c+n'!M27,0),0)</f>
        <v>0</v>
      </c>
      <c r="N27" s="121">
        <f>IF($C$4="Attiecināmās izmaksas",IF('11a+c+n'!$Q27="A",'11a+c+n'!N27,0),0)</f>
        <v>0</v>
      </c>
      <c r="O27" s="121">
        <f>IF($C$4="Attiecināmās izmaksas",IF('11a+c+n'!$Q27="A",'11a+c+n'!O27,0),0)</f>
        <v>0</v>
      </c>
      <c r="P27" s="122">
        <f>IF($C$4="Attiecināmās izmaksas",IF('11a+c+n'!$Q27="A",'11a+c+n'!P27,0),0)</f>
        <v>0</v>
      </c>
    </row>
    <row r="28" spans="1:16" ht="30.6" x14ac:dyDescent="0.2">
      <c r="A28" s="53">
        <f>IF(P28=0,0,IF(COUNTBLANK(P28)=1,0,COUNTA($P$14:P28)))</f>
        <v>0</v>
      </c>
      <c r="B28" s="24" t="str">
        <f>IF($C$4="Attiecināmās izmaksas",IF('11a+c+n'!$Q28="A",'11a+c+n'!B28,0),0)</f>
        <v>17-00000</v>
      </c>
      <c r="C28" s="24" t="str">
        <f>IF($C$4="Attiecināmās izmaksas",IF('11a+c+n'!$Q28="A",'11a+c+n'!C28,0),0)</f>
        <v>Karbonizēta tērauda presējamā caurule ar veidgabaliem dn25 (iekšējais diametrs) ar stiprinājumiem un veidgabaliem</v>
      </c>
      <c r="D28" s="24" t="str">
        <f>IF($C$4="Attiecināmās izmaksas",IF('11a+c+n'!$Q28="A",'11a+c+n'!D28,0),0)</f>
        <v>m</v>
      </c>
      <c r="E28" s="47"/>
      <c r="F28" s="68"/>
      <c r="G28" s="121"/>
      <c r="H28" s="121">
        <f>IF($C$4="Attiecināmās izmaksas",IF('11a+c+n'!$Q28="A",'11a+c+n'!H28,0),0)</f>
        <v>0</v>
      </c>
      <c r="I28" s="121"/>
      <c r="J28" s="121"/>
      <c r="K28" s="122">
        <f>IF($C$4="Attiecināmās izmaksas",IF('11a+c+n'!$Q28="A",'11a+c+n'!K28,0),0)</f>
        <v>0</v>
      </c>
      <c r="L28" s="68">
        <f>IF($C$4="Attiecināmās izmaksas",IF('11a+c+n'!$Q28="A",'11a+c+n'!L28,0),0)</f>
        <v>0</v>
      </c>
      <c r="M28" s="121">
        <f>IF($C$4="Attiecināmās izmaksas",IF('11a+c+n'!$Q28="A",'11a+c+n'!M28,0),0)</f>
        <v>0</v>
      </c>
      <c r="N28" s="121">
        <f>IF($C$4="Attiecināmās izmaksas",IF('11a+c+n'!$Q28="A",'11a+c+n'!N28,0),0)</f>
        <v>0</v>
      </c>
      <c r="O28" s="121">
        <f>IF($C$4="Attiecināmās izmaksas",IF('11a+c+n'!$Q28="A",'11a+c+n'!O28,0),0)</f>
        <v>0</v>
      </c>
      <c r="P28" s="122">
        <f>IF($C$4="Attiecināmās izmaksas",IF('11a+c+n'!$Q28="A",'11a+c+n'!P28,0),0)</f>
        <v>0</v>
      </c>
    </row>
    <row r="29" spans="1:16" ht="30.6" x14ac:dyDescent="0.2">
      <c r="A29" s="53">
        <f>IF(P29=0,0,IF(COUNTBLANK(P29)=1,0,COUNTA($P$14:P29)))</f>
        <v>0</v>
      </c>
      <c r="B29" s="24" t="str">
        <f>IF($C$4="Attiecināmās izmaksas",IF('11a+c+n'!$Q29="A",'11a+c+n'!B29,0),0)</f>
        <v>17-00000</v>
      </c>
      <c r="C29" s="24" t="str">
        <f>IF($C$4="Attiecināmās izmaksas",IF('11a+c+n'!$Q29="A",'11a+c+n'!C29,0),0)</f>
        <v>Karbonizēta tērauda presējamā caurule ar veidgabaliem dn20 (iekšējais diametrs) ar stiprinājumiem un veidgabaliem</v>
      </c>
      <c r="D29" s="24" t="str">
        <f>IF($C$4="Attiecināmās izmaksas",IF('11a+c+n'!$Q29="A",'11a+c+n'!D29,0),0)</f>
        <v>m</v>
      </c>
      <c r="E29" s="47"/>
      <c r="F29" s="68"/>
      <c r="G29" s="121"/>
      <c r="H29" s="121">
        <f>IF($C$4="Attiecināmās izmaksas",IF('11a+c+n'!$Q29="A",'11a+c+n'!H29,0),0)</f>
        <v>0</v>
      </c>
      <c r="I29" s="121"/>
      <c r="J29" s="121"/>
      <c r="K29" s="122">
        <f>IF($C$4="Attiecināmās izmaksas",IF('11a+c+n'!$Q29="A",'11a+c+n'!K29,0),0)</f>
        <v>0</v>
      </c>
      <c r="L29" s="68">
        <f>IF($C$4="Attiecināmās izmaksas",IF('11a+c+n'!$Q29="A",'11a+c+n'!L29,0),0)</f>
        <v>0</v>
      </c>
      <c r="M29" s="121">
        <f>IF($C$4="Attiecināmās izmaksas",IF('11a+c+n'!$Q29="A",'11a+c+n'!M29,0),0)</f>
        <v>0</v>
      </c>
      <c r="N29" s="121">
        <f>IF($C$4="Attiecināmās izmaksas",IF('11a+c+n'!$Q29="A",'11a+c+n'!N29,0),0)</f>
        <v>0</v>
      </c>
      <c r="O29" s="121">
        <f>IF($C$4="Attiecināmās izmaksas",IF('11a+c+n'!$Q29="A",'11a+c+n'!O29,0),0)</f>
        <v>0</v>
      </c>
      <c r="P29" s="122">
        <f>IF($C$4="Attiecināmās izmaksas",IF('11a+c+n'!$Q29="A",'11a+c+n'!P29,0),0)</f>
        <v>0</v>
      </c>
    </row>
    <row r="30" spans="1:16" ht="30.6" x14ac:dyDescent="0.2">
      <c r="A30" s="53">
        <f>IF(P30=0,0,IF(COUNTBLANK(P30)=1,0,COUNTA($P$14:P30)))</f>
        <v>0</v>
      </c>
      <c r="B30" s="24" t="str">
        <f>IF($C$4="Attiecināmās izmaksas",IF('11a+c+n'!$Q30="A",'11a+c+n'!B30,0),0)</f>
        <v>17-00000</v>
      </c>
      <c r="C30" s="24" t="str">
        <f>IF($C$4="Attiecināmās izmaksas",IF('11a+c+n'!$Q30="A",'11a+c+n'!C30,0),0)</f>
        <v>Siltumizolācija b=30mm λ=0.037 (pie temperatūras 55oC) karstajam ūdensvadam un cirkulācijas ūdensvadam         d40</v>
      </c>
      <c r="D30" s="24" t="str">
        <f>IF($C$4="Attiecināmās izmaksas",IF('11a+c+n'!$Q30="A",'11a+c+n'!D30,0),0)</f>
        <v>m</v>
      </c>
      <c r="E30" s="47"/>
      <c r="F30" s="68"/>
      <c r="G30" s="121"/>
      <c r="H30" s="121">
        <f>IF($C$4="Attiecināmās izmaksas",IF('11a+c+n'!$Q30="A",'11a+c+n'!H30,0),0)</f>
        <v>0</v>
      </c>
      <c r="I30" s="121"/>
      <c r="J30" s="121"/>
      <c r="K30" s="122">
        <f>IF($C$4="Attiecināmās izmaksas",IF('11a+c+n'!$Q30="A",'11a+c+n'!K30,0),0)</f>
        <v>0</v>
      </c>
      <c r="L30" s="68">
        <f>IF($C$4="Attiecināmās izmaksas",IF('11a+c+n'!$Q30="A",'11a+c+n'!L30,0),0)</f>
        <v>0</v>
      </c>
      <c r="M30" s="121">
        <f>IF($C$4="Attiecināmās izmaksas",IF('11a+c+n'!$Q30="A",'11a+c+n'!M30,0),0)</f>
        <v>0</v>
      </c>
      <c r="N30" s="121">
        <f>IF($C$4="Attiecināmās izmaksas",IF('11a+c+n'!$Q30="A",'11a+c+n'!N30,0),0)</f>
        <v>0</v>
      </c>
      <c r="O30" s="121">
        <f>IF($C$4="Attiecināmās izmaksas",IF('11a+c+n'!$Q30="A",'11a+c+n'!O30,0),0)</f>
        <v>0</v>
      </c>
      <c r="P30" s="122">
        <f>IF($C$4="Attiecināmās izmaksas",IF('11a+c+n'!$Q30="A",'11a+c+n'!P30,0),0)</f>
        <v>0</v>
      </c>
    </row>
    <row r="31" spans="1:16" ht="30.6" x14ac:dyDescent="0.2">
      <c r="A31" s="53">
        <f>IF(P31=0,0,IF(COUNTBLANK(P31)=1,0,COUNTA($P$14:P31)))</f>
        <v>0</v>
      </c>
      <c r="B31" s="24" t="str">
        <f>IF($C$4="Attiecināmās izmaksas",IF('11a+c+n'!$Q31="A",'11a+c+n'!B31,0),0)</f>
        <v>17-00000</v>
      </c>
      <c r="C31" s="24" t="str">
        <f>IF($C$4="Attiecināmās izmaksas",IF('11a+c+n'!$Q31="A",'11a+c+n'!C31,0),0)</f>
        <v>Siltumizolācija b=30mm λ=0.037 (pie temperatūras 55oC) karstajam ūdensvadam un cirkulācijas ūdensvadam        d32</v>
      </c>
      <c r="D31" s="24" t="str">
        <f>IF($C$4="Attiecināmās izmaksas",IF('11a+c+n'!$Q31="A",'11a+c+n'!D31,0),0)</f>
        <v>m</v>
      </c>
      <c r="E31" s="47"/>
      <c r="F31" s="68"/>
      <c r="G31" s="121"/>
      <c r="H31" s="121">
        <f>IF($C$4="Attiecināmās izmaksas",IF('11a+c+n'!$Q31="A",'11a+c+n'!H31,0),0)</f>
        <v>0</v>
      </c>
      <c r="I31" s="121"/>
      <c r="J31" s="121"/>
      <c r="K31" s="122">
        <f>IF($C$4="Attiecināmās izmaksas",IF('11a+c+n'!$Q31="A",'11a+c+n'!K31,0),0)</f>
        <v>0</v>
      </c>
      <c r="L31" s="68">
        <f>IF($C$4="Attiecināmās izmaksas",IF('11a+c+n'!$Q31="A",'11a+c+n'!L31,0),0)</f>
        <v>0</v>
      </c>
      <c r="M31" s="121">
        <f>IF($C$4="Attiecināmās izmaksas",IF('11a+c+n'!$Q31="A",'11a+c+n'!M31,0),0)</f>
        <v>0</v>
      </c>
      <c r="N31" s="121">
        <f>IF($C$4="Attiecināmās izmaksas",IF('11a+c+n'!$Q31="A",'11a+c+n'!N31,0),0)</f>
        <v>0</v>
      </c>
      <c r="O31" s="121">
        <f>IF($C$4="Attiecināmās izmaksas",IF('11a+c+n'!$Q31="A",'11a+c+n'!O31,0),0)</f>
        <v>0</v>
      </c>
      <c r="P31" s="122">
        <f>IF($C$4="Attiecināmās izmaksas",IF('11a+c+n'!$Q31="A",'11a+c+n'!P31,0),0)</f>
        <v>0</v>
      </c>
    </row>
    <row r="32" spans="1:16" ht="30.6" x14ac:dyDescent="0.2">
      <c r="A32" s="53">
        <f>IF(P32=0,0,IF(COUNTBLANK(P32)=1,0,COUNTA($P$14:P32)))</f>
        <v>0</v>
      </c>
      <c r="B32" s="24" t="str">
        <f>IF($C$4="Attiecināmās izmaksas",IF('11a+c+n'!$Q32="A",'11a+c+n'!B32,0),0)</f>
        <v>17-00000</v>
      </c>
      <c r="C32" s="24" t="str">
        <f>IF($C$4="Attiecināmās izmaksas",IF('11a+c+n'!$Q32="A",'11a+c+n'!C32,0),0)</f>
        <v>Siltumizolācija b=30mm λ=0.037 (pie temperatūras 55oC) karstajam ūdensvadam un cirkulācijas ūdensvadam         d25</v>
      </c>
      <c r="D32" s="24" t="str">
        <f>IF($C$4="Attiecināmās izmaksas",IF('11a+c+n'!$Q32="A",'11a+c+n'!D32,0),0)</f>
        <v>m</v>
      </c>
      <c r="E32" s="47"/>
      <c r="F32" s="68"/>
      <c r="G32" s="121"/>
      <c r="H32" s="121">
        <f>IF($C$4="Attiecināmās izmaksas",IF('11a+c+n'!$Q32="A",'11a+c+n'!H32,0),0)</f>
        <v>0</v>
      </c>
      <c r="I32" s="121"/>
      <c r="J32" s="121"/>
      <c r="K32" s="122">
        <f>IF($C$4="Attiecināmās izmaksas",IF('11a+c+n'!$Q32="A",'11a+c+n'!K32,0),0)</f>
        <v>0</v>
      </c>
      <c r="L32" s="68">
        <f>IF($C$4="Attiecināmās izmaksas",IF('11a+c+n'!$Q32="A",'11a+c+n'!L32,0),0)</f>
        <v>0</v>
      </c>
      <c r="M32" s="121">
        <f>IF($C$4="Attiecināmās izmaksas",IF('11a+c+n'!$Q32="A",'11a+c+n'!M32,0),0)</f>
        <v>0</v>
      </c>
      <c r="N32" s="121">
        <f>IF($C$4="Attiecināmās izmaksas",IF('11a+c+n'!$Q32="A",'11a+c+n'!N32,0),0)</f>
        <v>0</v>
      </c>
      <c r="O32" s="121">
        <f>IF($C$4="Attiecināmās izmaksas",IF('11a+c+n'!$Q32="A",'11a+c+n'!O32,0),0)</f>
        <v>0</v>
      </c>
      <c r="P32" s="122">
        <f>IF($C$4="Attiecināmās izmaksas",IF('11a+c+n'!$Q32="A",'11a+c+n'!P32,0),0)</f>
        <v>0</v>
      </c>
    </row>
    <row r="33" spans="1:16" ht="30.6" x14ac:dyDescent="0.2">
      <c r="A33" s="53">
        <f>IF(P33=0,0,IF(COUNTBLANK(P33)=1,0,COUNTA($P$14:P33)))</f>
        <v>0</v>
      </c>
      <c r="B33" s="24" t="str">
        <f>IF($C$4="Attiecināmās izmaksas",IF('11a+c+n'!$Q33="A",'11a+c+n'!B33,0),0)</f>
        <v>17-00000</v>
      </c>
      <c r="C33" s="24" t="str">
        <f>IF($C$4="Attiecināmās izmaksas",IF('11a+c+n'!$Q33="A",'11a+c+n'!C33,0),0)</f>
        <v>Siltumizolācija b=30mm λ=0.037 (pie temperatūras 55oC) karstajam ūdensvadam un cirkulācijas ūdensvadam         d20</v>
      </c>
      <c r="D33" s="24" t="str">
        <f>IF($C$4="Attiecināmās izmaksas",IF('11a+c+n'!$Q33="A",'11a+c+n'!D33,0),0)</f>
        <v>m</v>
      </c>
      <c r="E33" s="47"/>
      <c r="F33" s="68"/>
      <c r="G33" s="121"/>
      <c r="H33" s="121">
        <f>IF($C$4="Attiecināmās izmaksas",IF('11a+c+n'!$Q33="A",'11a+c+n'!H33,0),0)</f>
        <v>0</v>
      </c>
      <c r="I33" s="121"/>
      <c r="J33" s="121"/>
      <c r="K33" s="122">
        <f>IF($C$4="Attiecināmās izmaksas",IF('11a+c+n'!$Q33="A",'11a+c+n'!K33,0),0)</f>
        <v>0</v>
      </c>
      <c r="L33" s="68">
        <f>IF($C$4="Attiecināmās izmaksas",IF('11a+c+n'!$Q33="A",'11a+c+n'!L33,0),0)</f>
        <v>0</v>
      </c>
      <c r="M33" s="121">
        <f>IF($C$4="Attiecināmās izmaksas",IF('11a+c+n'!$Q33="A",'11a+c+n'!M33,0),0)</f>
        <v>0</v>
      </c>
      <c r="N33" s="121">
        <f>IF($C$4="Attiecināmās izmaksas",IF('11a+c+n'!$Q33="A",'11a+c+n'!N33,0),0)</f>
        <v>0</v>
      </c>
      <c r="O33" s="121">
        <f>IF($C$4="Attiecināmās izmaksas",IF('11a+c+n'!$Q33="A",'11a+c+n'!O33,0),0)</f>
        <v>0</v>
      </c>
      <c r="P33" s="122">
        <f>IF($C$4="Attiecināmās izmaksas",IF('11a+c+n'!$Q33="A",'11a+c+n'!P33,0),0)</f>
        <v>0</v>
      </c>
    </row>
    <row r="34" spans="1:16" ht="20.399999999999999" x14ac:dyDescent="0.2">
      <c r="A34" s="53">
        <f>IF(P34=0,0,IF(COUNTBLANK(P34)=1,0,COUNTA($P$14:P34)))</f>
        <v>0</v>
      </c>
      <c r="B34" s="24" t="str">
        <f>IF($C$4="Attiecināmās izmaksas",IF('11a+c+n'!$Q34="A",'11a+c+n'!B34,0),0)</f>
        <v>17-00000</v>
      </c>
      <c r="C34" s="24" t="str">
        <f>IF($C$4="Attiecināmās izmaksas",IF('11a+c+n'!$Q34="A",'11a+c+n'!C34,0),0)</f>
        <v>Lodveida vārsts dn20 ar saskrūvi</v>
      </c>
      <c r="D34" s="24" t="str">
        <f>IF($C$4="Attiecināmās izmaksas",IF('11a+c+n'!$Q34="A",'11a+c+n'!D34,0),0)</f>
        <v>gb</v>
      </c>
      <c r="E34" s="47"/>
      <c r="F34" s="68"/>
      <c r="G34" s="121"/>
      <c r="H34" s="121">
        <f>IF($C$4="Attiecināmās izmaksas",IF('11a+c+n'!$Q34="A",'11a+c+n'!H34,0),0)</f>
        <v>0</v>
      </c>
      <c r="I34" s="121"/>
      <c r="J34" s="121"/>
      <c r="K34" s="122">
        <f>IF($C$4="Attiecināmās izmaksas",IF('11a+c+n'!$Q34="A",'11a+c+n'!K34,0),0)</f>
        <v>0</v>
      </c>
      <c r="L34" s="68">
        <f>IF($C$4="Attiecināmās izmaksas",IF('11a+c+n'!$Q34="A",'11a+c+n'!L34,0),0)</f>
        <v>0</v>
      </c>
      <c r="M34" s="121">
        <f>IF($C$4="Attiecināmās izmaksas",IF('11a+c+n'!$Q34="A",'11a+c+n'!M34,0),0)</f>
        <v>0</v>
      </c>
      <c r="N34" s="121">
        <f>IF($C$4="Attiecināmās izmaksas",IF('11a+c+n'!$Q34="A",'11a+c+n'!N34,0),0)</f>
        <v>0</v>
      </c>
      <c r="O34" s="121">
        <f>IF($C$4="Attiecināmās izmaksas",IF('11a+c+n'!$Q34="A",'11a+c+n'!O34,0),0)</f>
        <v>0</v>
      </c>
      <c r="P34" s="122">
        <f>IF($C$4="Attiecināmās izmaksas",IF('11a+c+n'!$Q34="A",'11a+c+n'!P34,0),0)</f>
        <v>0</v>
      </c>
    </row>
    <row r="35" spans="1:16" ht="20.399999999999999" x14ac:dyDescent="0.2">
      <c r="A35" s="53">
        <f>IF(P35=0,0,IF(COUNTBLANK(P35)=1,0,COUNTA($P$14:P35)))</f>
        <v>0</v>
      </c>
      <c r="B35" s="24" t="str">
        <f>IF($C$4="Attiecināmās izmaksas",IF('11a+c+n'!$Q35="A",'11a+c+n'!B35,0),0)</f>
        <v>17-00000</v>
      </c>
      <c r="C35" s="24" t="str">
        <f>IF($C$4="Attiecināmās izmaksas",IF('11a+c+n'!$Q35="A",'11a+c+n'!C35,0),0)</f>
        <v>Noslēgvārsts dn40 ar saskrūvi</v>
      </c>
      <c r="D35" s="24" t="str">
        <f>IF($C$4="Attiecināmās izmaksas",IF('11a+c+n'!$Q35="A",'11a+c+n'!D35,0),0)</f>
        <v>gb</v>
      </c>
      <c r="E35" s="47"/>
      <c r="F35" s="68"/>
      <c r="G35" s="121"/>
      <c r="H35" s="121">
        <f>IF($C$4="Attiecināmās izmaksas",IF('11a+c+n'!$Q35="A",'11a+c+n'!H35,0),0)</f>
        <v>0</v>
      </c>
      <c r="I35" s="121"/>
      <c r="J35" s="121"/>
      <c r="K35" s="122">
        <f>IF($C$4="Attiecināmās izmaksas",IF('11a+c+n'!$Q35="A",'11a+c+n'!K35,0),0)</f>
        <v>0</v>
      </c>
      <c r="L35" s="68">
        <f>IF($C$4="Attiecināmās izmaksas",IF('11a+c+n'!$Q35="A",'11a+c+n'!L35,0),0)</f>
        <v>0</v>
      </c>
      <c r="M35" s="121">
        <f>IF($C$4="Attiecināmās izmaksas",IF('11a+c+n'!$Q35="A",'11a+c+n'!M35,0),0)</f>
        <v>0</v>
      </c>
      <c r="N35" s="121">
        <f>IF($C$4="Attiecināmās izmaksas",IF('11a+c+n'!$Q35="A",'11a+c+n'!N35,0),0)</f>
        <v>0</v>
      </c>
      <c r="O35" s="121">
        <f>IF($C$4="Attiecināmās izmaksas",IF('11a+c+n'!$Q35="A",'11a+c+n'!O35,0),0)</f>
        <v>0</v>
      </c>
      <c r="P35" s="122">
        <f>IF($C$4="Attiecināmās izmaksas",IF('11a+c+n'!$Q35="A",'11a+c+n'!P35,0),0)</f>
        <v>0</v>
      </c>
    </row>
    <row r="36" spans="1:16" ht="20.399999999999999" x14ac:dyDescent="0.2">
      <c r="A36" s="53">
        <f>IF(P36=0,0,IF(COUNTBLANK(P36)=1,0,COUNTA($P$14:P36)))</f>
        <v>0</v>
      </c>
      <c r="B36" s="24" t="str">
        <f>IF($C$4="Attiecināmās izmaksas",IF('11a+c+n'!$Q36="A",'11a+c+n'!B36,0),0)</f>
        <v>17-00000</v>
      </c>
      <c r="C36" s="24" t="str">
        <f>IF($C$4="Attiecināmās izmaksas",IF('11a+c+n'!$Q36="A",'11a+c+n'!C36,0),0)</f>
        <v>Noslēgvārsts dn32 ar saskrūvi</v>
      </c>
      <c r="D36" s="24" t="str">
        <f>IF($C$4="Attiecināmās izmaksas",IF('11a+c+n'!$Q36="A",'11a+c+n'!D36,0),0)</f>
        <v>gb</v>
      </c>
      <c r="E36" s="47"/>
      <c r="F36" s="68"/>
      <c r="G36" s="121"/>
      <c r="H36" s="121">
        <f>IF($C$4="Attiecināmās izmaksas",IF('11a+c+n'!$Q36="A",'11a+c+n'!H36,0),0)</f>
        <v>0</v>
      </c>
      <c r="I36" s="121"/>
      <c r="J36" s="121"/>
      <c r="K36" s="122">
        <f>IF($C$4="Attiecināmās izmaksas",IF('11a+c+n'!$Q36="A",'11a+c+n'!K36,0),0)</f>
        <v>0</v>
      </c>
      <c r="L36" s="68">
        <f>IF($C$4="Attiecināmās izmaksas",IF('11a+c+n'!$Q36="A",'11a+c+n'!L36,0),0)</f>
        <v>0</v>
      </c>
      <c r="M36" s="121">
        <f>IF($C$4="Attiecināmās izmaksas",IF('11a+c+n'!$Q36="A",'11a+c+n'!M36,0),0)</f>
        <v>0</v>
      </c>
      <c r="N36" s="121">
        <f>IF($C$4="Attiecināmās izmaksas",IF('11a+c+n'!$Q36="A",'11a+c+n'!N36,0),0)</f>
        <v>0</v>
      </c>
      <c r="O36" s="121">
        <f>IF($C$4="Attiecināmās izmaksas",IF('11a+c+n'!$Q36="A",'11a+c+n'!O36,0),0)</f>
        <v>0</v>
      </c>
      <c r="P36" s="122">
        <f>IF($C$4="Attiecināmās izmaksas",IF('11a+c+n'!$Q36="A",'11a+c+n'!P36,0),0)</f>
        <v>0</v>
      </c>
    </row>
    <row r="37" spans="1:16" ht="20.399999999999999" x14ac:dyDescent="0.2">
      <c r="A37" s="53">
        <f>IF(P37=0,0,IF(COUNTBLANK(P37)=1,0,COUNTA($P$14:P37)))</f>
        <v>0</v>
      </c>
      <c r="B37" s="24" t="str">
        <f>IF($C$4="Attiecināmās izmaksas",IF('11a+c+n'!$Q37="A",'11a+c+n'!B37,0),0)</f>
        <v>17-00000</v>
      </c>
      <c r="C37" s="24" t="str">
        <f>IF($C$4="Attiecināmās izmaksas",IF('11a+c+n'!$Q37="A",'11a+c+n'!C37,0),0)</f>
        <v>Pretvārsts dn40 ar saskrūvi</v>
      </c>
      <c r="D37" s="24" t="str">
        <f>IF($C$4="Attiecināmās izmaksas",IF('11a+c+n'!$Q37="A",'11a+c+n'!D37,0),0)</f>
        <v>gb</v>
      </c>
      <c r="E37" s="47"/>
      <c r="F37" s="68"/>
      <c r="G37" s="121"/>
      <c r="H37" s="121">
        <f>IF($C$4="Attiecināmās izmaksas",IF('11a+c+n'!$Q37="A",'11a+c+n'!H37,0),0)</f>
        <v>0</v>
      </c>
      <c r="I37" s="121"/>
      <c r="J37" s="121"/>
      <c r="K37" s="122">
        <f>IF($C$4="Attiecināmās izmaksas",IF('11a+c+n'!$Q37="A",'11a+c+n'!K37,0),0)</f>
        <v>0</v>
      </c>
      <c r="L37" s="68">
        <f>IF($C$4="Attiecināmās izmaksas",IF('11a+c+n'!$Q37="A",'11a+c+n'!L37,0),0)</f>
        <v>0</v>
      </c>
      <c r="M37" s="121">
        <f>IF($C$4="Attiecināmās izmaksas",IF('11a+c+n'!$Q37="A",'11a+c+n'!M37,0),0)</f>
        <v>0</v>
      </c>
      <c r="N37" s="121">
        <f>IF($C$4="Attiecināmās izmaksas",IF('11a+c+n'!$Q37="A",'11a+c+n'!N37,0),0)</f>
        <v>0</v>
      </c>
      <c r="O37" s="121">
        <f>IF($C$4="Attiecināmās izmaksas",IF('11a+c+n'!$Q37="A",'11a+c+n'!O37,0),0)</f>
        <v>0</v>
      </c>
      <c r="P37" s="122">
        <f>IF($C$4="Attiecināmās izmaksas",IF('11a+c+n'!$Q37="A",'11a+c+n'!P37,0),0)</f>
        <v>0</v>
      </c>
    </row>
    <row r="38" spans="1:16" ht="20.399999999999999" x14ac:dyDescent="0.2">
      <c r="A38" s="53">
        <f>IF(P38=0,0,IF(COUNTBLANK(P38)=1,0,COUNTA($P$14:P38)))</f>
        <v>0</v>
      </c>
      <c r="B38" s="24" t="str">
        <f>IF($C$4="Attiecināmās izmaksas",IF('11a+c+n'!$Q38="A",'11a+c+n'!B38,0),0)</f>
        <v>17-00000</v>
      </c>
      <c r="C38" s="24" t="str">
        <f>IF($C$4="Attiecināmās izmaksas",IF('11a+c+n'!$Q38="A",'11a+c+n'!C38,0),0)</f>
        <v>Tukšošanas vārsti dn15</v>
      </c>
      <c r="D38" s="24" t="str">
        <f>IF($C$4="Attiecināmās izmaksas",IF('11a+c+n'!$Q38="A",'11a+c+n'!D38,0),0)</f>
        <v>gb</v>
      </c>
      <c r="E38" s="47"/>
      <c r="F38" s="68"/>
      <c r="G38" s="121"/>
      <c r="H38" s="121">
        <f>IF($C$4="Attiecināmās izmaksas",IF('11a+c+n'!$Q38="A",'11a+c+n'!H38,0),0)</f>
        <v>0</v>
      </c>
      <c r="I38" s="121"/>
      <c r="J38" s="121"/>
      <c r="K38" s="122">
        <f>IF($C$4="Attiecināmās izmaksas",IF('11a+c+n'!$Q38="A",'11a+c+n'!K38,0),0)</f>
        <v>0</v>
      </c>
      <c r="L38" s="68">
        <f>IF($C$4="Attiecināmās izmaksas",IF('11a+c+n'!$Q38="A",'11a+c+n'!L38,0),0)</f>
        <v>0</v>
      </c>
      <c r="M38" s="121">
        <f>IF($C$4="Attiecināmās izmaksas",IF('11a+c+n'!$Q38="A",'11a+c+n'!M38,0),0)</f>
        <v>0</v>
      </c>
      <c r="N38" s="121">
        <f>IF($C$4="Attiecināmās izmaksas",IF('11a+c+n'!$Q38="A",'11a+c+n'!N38,0),0)</f>
        <v>0</v>
      </c>
      <c r="O38" s="121">
        <f>IF($C$4="Attiecināmās izmaksas",IF('11a+c+n'!$Q38="A",'11a+c+n'!O38,0),0)</f>
        <v>0</v>
      </c>
      <c r="P38" s="122">
        <f>IF($C$4="Attiecināmās izmaksas",IF('11a+c+n'!$Q38="A",'11a+c+n'!P38,0),0)</f>
        <v>0</v>
      </c>
    </row>
    <row r="39" spans="1:16" ht="20.399999999999999" x14ac:dyDescent="0.2">
      <c r="A39" s="53">
        <f>IF(P39=0,0,IF(COUNTBLANK(P39)=1,0,COUNTA($P$14:P39)))</f>
        <v>0</v>
      </c>
      <c r="B39" s="24" t="str">
        <f>IF($C$4="Attiecināmās izmaksas",IF('11a+c+n'!$Q39="A",'11a+c+n'!B39,0),0)</f>
        <v>17-00000</v>
      </c>
      <c r="C39" s="24" t="str">
        <f>IF($C$4="Attiecināmās izmaksas",IF('11a+c+n'!$Q39="A",'11a+c+n'!C39,0),0)</f>
        <v>Atgaisotājs dn15</v>
      </c>
      <c r="D39" s="24" t="str">
        <f>IF($C$4="Attiecināmās izmaksas",IF('11a+c+n'!$Q39="A",'11a+c+n'!D39,0),0)</f>
        <v>gb</v>
      </c>
      <c r="E39" s="47"/>
      <c r="F39" s="68"/>
      <c r="G39" s="121"/>
      <c r="H39" s="121">
        <f>IF($C$4="Attiecināmās izmaksas",IF('11a+c+n'!$Q39="A",'11a+c+n'!H39,0),0)</f>
        <v>0</v>
      </c>
      <c r="I39" s="121"/>
      <c r="J39" s="121"/>
      <c r="K39" s="122">
        <f>IF($C$4="Attiecināmās izmaksas",IF('11a+c+n'!$Q39="A",'11a+c+n'!K39,0),0)</f>
        <v>0</v>
      </c>
      <c r="L39" s="68">
        <f>IF($C$4="Attiecināmās izmaksas",IF('11a+c+n'!$Q39="A",'11a+c+n'!L39,0),0)</f>
        <v>0</v>
      </c>
      <c r="M39" s="121">
        <f>IF($C$4="Attiecināmās izmaksas",IF('11a+c+n'!$Q39="A",'11a+c+n'!M39,0),0)</f>
        <v>0</v>
      </c>
      <c r="N39" s="121">
        <f>IF($C$4="Attiecināmās izmaksas",IF('11a+c+n'!$Q39="A",'11a+c+n'!N39,0),0)</f>
        <v>0</v>
      </c>
      <c r="O39" s="121">
        <f>IF($C$4="Attiecināmās izmaksas",IF('11a+c+n'!$Q39="A",'11a+c+n'!O39,0),0)</f>
        <v>0</v>
      </c>
      <c r="P39" s="122">
        <f>IF($C$4="Attiecināmās izmaksas",IF('11a+c+n'!$Q39="A",'11a+c+n'!P39,0),0)</f>
        <v>0</v>
      </c>
    </row>
    <row r="40" spans="1:16" ht="20.399999999999999" x14ac:dyDescent="0.2">
      <c r="A40" s="53">
        <f>IF(P40=0,0,IF(COUNTBLANK(P40)=1,0,COUNTA($P$14:P40)))</f>
        <v>0</v>
      </c>
      <c r="B40" s="24" t="str">
        <f>IF($C$4="Attiecināmās izmaksas",IF('11a+c+n'!$Q40="A",'11a+c+n'!B40,0),0)</f>
        <v>17-00000</v>
      </c>
      <c r="C40" s="24" t="str">
        <f>IF($C$4="Attiecināmās izmaksas",IF('11a+c+n'!$Q40="A",'11a+c+n'!C40,0),0)</f>
        <v>Pieslēgums siltummezglam</v>
      </c>
      <c r="D40" s="24" t="str">
        <f>IF($C$4="Attiecināmās izmaksas",IF('11a+c+n'!$Q40="A",'11a+c+n'!D40,0),0)</f>
        <v>kpl.</v>
      </c>
      <c r="E40" s="47"/>
      <c r="F40" s="68"/>
      <c r="G40" s="121"/>
      <c r="H40" s="121">
        <f>IF($C$4="Attiecināmās izmaksas",IF('11a+c+n'!$Q40="A",'11a+c+n'!H40,0),0)</f>
        <v>0</v>
      </c>
      <c r="I40" s="121"/>
      <c r="J40" s="121"/>
      <c r="K40" s="122">
        <f>IF($C$4="Attiecināmās izmaksas",IF('11a+c+n'!$Q40="A",'11a+c+n'!K40,0),0)</f>
        <v>0</v>
      </c>
      <c r="L40" s="68">
        <f>IF($C$4="Attiecināmās izmaksas",IF('11a+c+n'!$Q40="A",'11a+c+n'!L40,0),0)</f>
        <v>0</v>
      </c>
      <c r="M40" s="121">
        <f>IF($C$4="Attiecināmās izmaksas",IF('11a+c+n'!$Q40="A",'11a+c+n'!M40,0),0)</f>
        <v>0</v>
      </c>
      <c r="N40" s="121">
        <f>IF($C$4="Attiecināmās izmaksas",IF('11a+c+n'!$Q40="A",'11a+c+n'!N40,0),0)</f>
        <v>0</v>
      </c>
      <c r="O40" s="121">
        <f>IF($C$4="Attiecināmās izmaksas",IF('11a+c+n'!$Q40="A",'11a+c+n'!O40,0),0)</f>
        <v>0</v>
      </c>
      <c r="P40" s="122">
        <f>IF($C$4="Attiecināmās izmaksas",IF('11a+c+n'!$Q40="A",'11a+c+n'!P40,0),0)</f>
        <v>0</v>
      </c>
    </row>
    <row r="41" spans="1:16" x14ac:dyDescent="0.2">
      <c r="A41" s="53">
        <f>IF(P41=0,0,IF(COUNTBLANK(P41)=1,0,COUNTA($P$14:P41)))</f>
        <v>0</v>
      </c>
      <c r="B41" s="24">
        <f>IF($C$4="Attiecināmās izmaksas",IF('11a+c+n'!$Q41="A",'11a+c+n'!B41,0),0)</f>
        <v>0</v>
      </c>
      <c r="C41" s="24">
        <f>IF($C$4="Attiecināmās izmaksas",IF('11a+c+n'!$Q41="A",'11a+c+n'!C41,0),0)</f>
        <v>0</v>
      </c>
      <c r="D41" s="24">
        <f>IF($C$4="Attiecināmās izmaksas",IF('11a+c+n'!$Q41="A",'11a+c+n'!D41,0),0)</f>
        <v>0</v>
      </c>
      <c r="E41" s="47"/>
      <c r="F41" s="68"/>
      <c r="G41" s="121"/>
      <c r="H41" s="121">
        <f>IF($C$4="Attiecināmās izmaksas",IF('11a+c+n'!$Q41="A",'11a+c+n'!H41,0),0)</f>
        <v>0</v>
      </c>
      <c r="I41" s="121"/>
      <c r="J41" s="121"/>
      <c r="K41" s="122">
        <f>IF($C$4="Attiecināmās izmaksas",IF('11a+c+n'!$Q41="A",'11a+c+n'!K41,0),0)</f>
        <v>0</v>
      </c>
      <c r="L41" s="68">
        <f>IF($C$4="Attiecināmās izmaksas",IF('11a+c+n'!$Q41="A",'11a+c+n'!L41,0),0)</f>
        <v>0</v>
      </c>
      <c r="M41" s="121">
        <f>IF($C$4="Attiecināmās izmaksas",IF('11a+c+n'!$Q41="A",'11a+c+n'!M41,0),0)</f>
        <v>0</v>
      </c>
      <c r="N41" s="121">
        <f>IF($C$4="Attiecināmās izmaksas",IF('11a+c+n'!$Q41="A",'11a+c+n'!N41,0),0)</f>
        <v>0</v>
      </c>
      <c r="O41" s="121">
        <f>IF($C$4="Attiecināmās izmaksas",IF('11a+c+n'!$Q41="A",'11a+c+n'!O41,0),0)</f>
        <v>0</v>
      </c>
      <c r="P41" s="122">
        <f>IF($C$4="Attiecināmās izmaksas",IF('11a+c+n'!$Q41="A",'11a+c+n'!P41,0),0)</f>
        <v>0</v>
      </c>
    </row>
    <row r="42" spans="1:16" ht="20.399999999999999" x14ac:dyDescent="0.2">
      <c r="A42" s="53">
        <f>IF(P42=0,0,IF(COUNTBLANK(P42)=1,0,COUNTA($P$14:P42)))</f>
        <v>0</v>
      </c>
      <c r="B42" s="24" t="str">
        <f>IF($C$4="Attiecināmās izmaksas",IF('11a+c+n'!$Q42="A",'11a+c+n'!B42,0),0)</f>
        <v>17-00000</v>
      </c>
      <c r="C42" s="24" t="str">
        <f>IF($C$4="Attiecināmās izmaksas",IF('11a+c+n'!$Q42="A",'11a+c+n'!C42,0),0)</f>
        <v>Apkalpošanas lūkas stāvvadiem, izmērus precizēt būvniecības gaitā</v>
      </c>
      <c r="D42" s="24" t="str">
        <f>IF($C$4="Attiecināmās izmaksas",IF('11a+c+n'!$Q42="A",'11a+c+n'!D42,0),0)</f>
        <v>gb</v>
      </c>
      <c r="E42" s="47"/>
      <c r="F42" s="68"/>
      <c r="G42" s="121"/>
      <c r="H42" s="121">
        <f>IF($C$4="Attiecināmās izmaksas",IF('11a+c+n'!$Q42="A",'11a+c+n'!H42,0),0)</f>
        <v>0</v>
      </c>
      <c r="I42" s="121"/>
      <c r="J42" s="121"/>
      <c r="K42" s="122">
        <f>IF($C$4="Attiecināmās izmaksas",IF('11a+c+n'!$Q42="A",'11a+c+n'!K42,0),0)</f>
        <v>0</v>
      </c>
      <c r="L42" s="68">
        <f>IF($C$4="Attiecināmās izmaksas",IF('11a+c+n'!$Q42="A",'11a+c+n'!L42,0),0)</f>
        <v>0</v>
      </c>
      <c r="M42" s="121">
        <f>IF($C$4="Attiecināmās izmaksas",IF('11a+c+n'!$Q42="A",'11a+c+n'!M42,0),0)</f>
        <v>0</v>
      </c>
      <c r="N42" s="121">
        <f>IF($C$4="Attiecināmās izmaksas",IF('11a+c+n'!$Q42="A",'11a+c+n'!N42,0),0)</f>
        <v>0</v>
      </c>
      <c r="O42" s="121">
        <f>IF($C$4="Attiecināmās izmaksas",IF('11a+c+n'!$Q42="A",'11a+c+n'!O42,0),0)</f>
        <v>0</v>
      </c>
      <c r="P42" s="122">
        <f>IF($C$4="Attiecināmās izmaksas",IF('11a+c+n'!$Q42="A",'11a+c+n'!P42,0),0)</f>
        <v>0</v>
      </c>
    </row>
    <row r="43" spans="1:16" ht="20.399999999999999" x14ac:dyDescent="0.2">
      <c r="A43" s="53">
        <f>IF(P43=0,0,IF(COUNTBLANK(P43)=1,0,COUNTA($P$14:P43)))</f>
        <v>0</v>
      </c>
      <c r="B43" s="24" t="str">
        <f>IF($C$4="Attiecināmās izmaksas",IF('11a+c+n'!$Q43="A",'11a+c+n'!B43,0),0)</f>
        <v>17-00000</v>
      </c>
      <c r="C43" s="24" t="str">
        <f>IF($C$4="Attiecināmās izmaksas",IF('11a+c+n'!$Q43="A",'11a+c+n'!C43,0),0)</f>
        <v>Palīgmateriāli</v>
      </c>
      <c r="D43" s="24" t="str">
        <f>IF($C$4="Attiecināmās izmaksas",IF('11a+c+n'!$Q43="A",'11a+c+n'!D43,0),0)</f>
        <v>kpl.</v>
      </c>
      <c r="E43" s="47"/>
      <c r="F43" s="68"/>
      <c r="G43" s="121"/>
      <c r="H43" s="121">
        <f>IF($C$4="Attiecināmās izmaksas",IF('11a+c+n'!$Q43="A",'11a+c+n'!H43,0),0)</f>
        <v>0</v>
      </c>
      <c r="I43" s="121"/>
      <c r="J43" s="121"/>
      <c r="K43" s="122">
        <f>IF($C$4="Attiecināmās izmaksas",IF('11a+c+n'!$Q43="A",'11a+c+n'!K43,0),0)</f>
        <v>0</v>
      </c>
      <c r="L43" s="68">
        <f>IF($C$4="Attiecināmās izmaksas",IF('11a+c+n'!$Q43="A",'11a+c+n'!L43,0),0)</f>
        <v>0</v>
      </c>
      <c r="M43" s="121">
        <f>IF($C$4="Attiecināmās izmaksas",IF('11a+c+n'!$Q43="A",'11a+c+n'!M43,0),0)</f>
        <v>0</v>
      </c>
      <c r="N43" s="121">
        <f>IF($C$4="Attiecināmās izmaksas",IF('11a+c+n'!$Q43="A",'11a+c+n'!N43,0),0)</f>
        <v>0</v>
      </c>
      <c r="O43" s="121">
        <f>IF($C$4="Attiecināmās izmaksas",IF('11a+c+n'!$Q43="A",'11a+c+n'!O43,0),0)</f>
        <v>0</v>
      </c>
      <c r="P43" s="122">
        <f>IF($C$4="Attiecināmās izmaksas",IF('11a+c+n'!$Q43="A",'11a+c+n'!P43,0),0)</f>
        <v>0</v>
      </c>
    </row>
    <row r="44" spans="1:16" ht="20.399999999999999" x14ac:dyDescent="0.2">
      <c r="A44" s="53">
        <f>IF(P44=0,0,IF(COUNTBLANK(P44)=1,0,COUNTA($P$14:P44)))</f>
        <v>0</v>
      </c>
      <c r="B44" s="24" t="str">
        <f>IF($C$4="Attiecināmās izmaksas",IF('11a+c+n'!$Q44="A",'11a+c+n'!B44,0),0)</f>
        <v>17-00000</v>
      </c>
      <c r="C44" s="24" t="str">
        <f>IF($C$4="Attiecināmās izmaksas",IF('11a+c+n'!$Q44="A",'11a+c+n'!C44,0),0)</f>
        <v>Ūdensvada analīzes</v>
      </c>
      <c r="D44" s="24" t="str">
        <f>IF($C$4="Attiecināmās izmaksas",IF('11a+c+n'!$Q44="A",'11a+c+n'!D44,0),0)</f>
        <v>kpl.</v>
      </c>
      <c r="E44" s="47"/>
      <c r="F44" s="68"/>
      <c r="G44" s="121"/>
      <c r="H44" s="121">
        <f>IF($C$4="Attiecināmās izmaksas",IF('11a+c+n'!$Q44="A",'11a+c+n'!H44,0),0)</f>
        <v>0</v>
      </c>
      <c r="I44" s="121"/>
      <c r="J44" s="121"/>
      <c r="K44" s="122">
        <f>IF($C$4="Attiecināmās izmaksas",IF('11a+c+n'!$Q44="A",'11a+c+n'!K44,0),0)</f>
        <v>0</v>
      </c>
      <c r="L44" s="68">
        <f>IF($C$4="Attiecināmās izmaksas",IF('11a+c+n'!$Q44="A",'11a+c+n'!L44,0),0)</f>
        <v>0</v>
      </c>
      <c r="M44" s="121">
        <f>IF($C$4="Attiecināmās izmaksas",IF('11a+c+n'!$Q44="A",'11a+c+n'!M44,0),0)</f>
        <v>0</v>
      </c>
      <c r="N44" s="121">
        <f>IF($C$4="Attiecināmās izmaksas",IF('11a+c+n'!$Q44="A",'11a+c+n'!N44,0),0)</f>
        <v>0</v>
      </c>
      <c r="O44" s="121">
        <f>IF($C$4="Attiecināmās izmaksas",IF('11a+c+n'!$Q44="A",'11a+c+n'!O44,0),0)</f>
        <v>0</v>
      </c>
      <c r="P44" s="122">
        <f>IF($C$4="Attiecināmās izmaksas",IF('11a+c+n'!$Q44="A",'11a+c+n'!P44,0),0)</f>
        <v>0</v>
      </c>
    </row>
    <row r="45" spans="1:16" ht="20.399999999999999" x14ac:dyDescent="0.2">
      <c r="A45" s="53">
        <f>IF(P45=0,0,IF(COUNTBLANK(P45)=1,0,COUNTA($P$14:P45)))</f>
        <v>0</v>
      </c>
      <c r="B45" s="24" t="str">
        <f>IF($C$4="Attiecināmās izmaksas",IF('11a+c+n'!$Q45="A",'11a+c+n'!B45,0),0)</f>
        <v>17-00000</v>
      </c>
      <c r="C45" s="24" t="str">
        <f>IF($C$4="Attiecināmās izmaksas",IF('11a+c+n'!$Q45="A",'11a+c+n'!C45,0),0)</f>
        <v>Hidrauliskā pārbaude un balansēšana</v>
      </c>
      <c r="D45" s="24" t="str">
        <f>IF($C$4="Attiecināmās izmaksas",IF('11a+c+n'!$Q45="A",'11a+c+n'!D45,0),0)</f>
        <v>m</v>
      </c>
      <c r="E45" s="47"/>
      <c r="F45" s="68"/>
      <c r="G45" s="121"/>
      <c r="H45" s="121">
        <f>IF($C$4="Attiecināmās izmaksas",IF('11a+c+n'!$Q45="A",'11a+c+n'!H45,0),0)</f>
        <v>0</v>
      </c>
      <c r="I45" s="121"/>
      <c r="J45" s="121"/>
      <c r="K45" s="122">
        <f>IF($C$4="Attiecināmās izmaksas",IF('11a+c+n'!$Q45="A",'11a+c+n'!K45,0),0)</f>
        <v>0</v>
      </c>
      <c r="L45" s="68">
        <f>IF($C$4="Attiecināmās izmaksas",IF('11a+c+n'!$Q45="A",'11a+c+n'!L45,0),0)</f>
        <v>0</v>
      </c>
      <c r="M45" s="121">
        <f>IF($C$4="Attiecināmās izmaksas",IF('11a+c+n'!$Q45="A",'11a+c+n'!M45,0),0)</f>
        <v>0</v>
      </c>
      <c r="N45" s="121">
        <f>IF($C$4="Attiecināmās izmaksas",IF('11a+c+n'!$Q45="A",'11a+c+n'!N45,0),0)</f>
        <v>0</v>
      </c>
      <c r="O45" s="121">
        <f>IF($C$4="Attiecināmās izmaksas",IF('11a+c+n'!$Q45="A",'11a+c+n'!O45,0),0)</f>
        <v>0</v>
      </c>
      <c r="P45" s="122">
        <f>IF($C$4="Attiecināmās izmaksas",IF('11a+c+n'!$Q45="A",'11a+c+n'!P45,0),0)</f>
        <v>0</v>
      </c>
    </row>
    <row r="46" spans="1:16" ht="20.399999999999999" x14ac:dyDescent="0.2">
      <c r="A46" s="53">
        <f>IF(P46=0,0,IF(COUNTBLANK(P46)=1,0,COUNTA($P$14:P46)))</f>
        <v>0</v>
      </c>
      <c r="B46" s="24" t="str">
        <f>IF($C$4="Attiecināmās izmaksas",IF('11a+c+n'!$Q46="A",'11a+c+n'!B46,0),0)</f>
        <v>17-00000</v>
      </c>
      <c r="C46" s="24" t="str">
        <f>IF($C$4="Attiecināmās izmaksas",IF('11a+c+n'!$Q46="A",'11a+c+n'!C46,0),0)</f>
        <v>Kalšanas darbi</v>
      </c>
      <c r="D46" s="24" t="str">
        <f>IF($C$4="Attiecināmās izmaksas",IF('11a+c+n'!$Q46="A",'11a+c+n'!D46,0),0)</f>
        <v>kpl.</v>
      </c>
      <c r="E46" s="47"/>
      <c r="F46" s="68"/>
      <c r="G46" s="121"/>
      <c r="H46" s="121">
        <f>IF($C$4="Attiecināmās izmaksas",IF('11a+c+n'!$Q46="A",'11a+c+n'!H46,0),0)</f>
        <v>0</v>
      </c>
      <c r="I46" s="121"/>
      <c r="J46" s="121"/>
      <c r="K46" s="122">
        <f>IF($C$4="Attiecināmās izmaksas",IF('11a+c+n'!$Q46="A",'11a+c+n'!K46,0),0)</f>
        <v>0</v>
      </c>
      <c r="L46" s="68">
        <f>IF($C$4="Attiecināmās izmaksas",IF('11a+c+n'!$Q46="A",'11a+c+n'!L46,0),0)</f>
        <v>0</v>
      </c>
      <c r="M46" s="121">
        <f>IF($C$4="Attiecināmās izmaksas",IF('11a+c+n'!$Q46="A",'11a+c+n'!M46,0),0)</f>
        <v>0</v>
      </c>
      <c r="N46" s="121">
        <f>IF($C$4="Attiecināmās izmaksas",IF('11a+c+n'!$Q46="A",'11a+c+n'!N46,0),0)</f>
        <v>0</v>
      </c>
      <c r="O46" s="121">
        <f>IF($C$4="Attiecināmās izmaksas",IF('11a+c+n'!$Q46="A",'11a+c+n'!O46,0),0)</f>
        <v>0</v>
      </c>
      <c r="P46" s="122">
        <f>IF($C$4="Attiecināmās izmaksas",IF('11a+c+n'!$Q46="A",'11a+c+n'!P46,0),0)</f>
        <v>0</v>
      </c>
    </row>
    <row r="47" spans="1:16" ht="20.399999999999999" x14ac:dyDescent="0.2">
      <c r="A47" s="53">
        <f>IF(P47=0,0,IF(COUNTBLANK(P47)=1,0,COUNTA($P$14:P47)))</f>
        <v>0</v>
      </c>
      <c r="B47" s="24" t="str">
        <f>IF($C$4="Attiecināmās izmaksas",IF('11a+c+n'!$Q47="A",'11a+c+n'!B47,0),0)</f>
        <v>17-00000</v>
      </c>
      <c r="C47" s="24" t="str">
        <f>IF($C$4="Attiecināmās izmaksas",IF('11a+c+n'!$Q47="A",'11a+c+n'!C47,0),0)</f>
        <v>Ugunsdrošā aizdare</v>
      </c>
      <c r="D47" s="24" t="str">
        <f>IF($C$4="Attiecināmās izmaksas",IF('11a+c+n'!$Q47="A",'11a+c+n'!D47,0),0)</f>
        <v>kpl.</v>
      </c>
      <c r="E47" s="47"/>
      <c r="F47" s="68"/>
      <c r="G47" s="121"/>
      <c r="H47" s="121">
        <f>IF($C$4="Attiecināmās izmaksas",IF('11a+c+n'!$Q47="A",'11a+c+n'!H47,0),0)</f>
        <v>0</v>
      </c>
      <c r="I47" s="121"/>
      <c r="J47" s="121"/>
      <c r="K47" s="122">
        <f>IF($C$4="Attiecināmās izmaksas",IF('11a+c+n'!$Q47="A",'11a+c+n'!K47,0),0)</f>
        <v>0</v>
      </c>
      <c r="L47" s="68">
        <f>IF($C$4="Attiecināmās izmaksas",IF('11a+c+n'!$Q47="A",'11a+c+n'!L47,0),0)</f>
        <v>0</v>
      </c>
      <c r="M47" s="121">
        <f>IF($C$4="Attiecināmās izmaksas",IF('11a+c+n'!$Q47="A",'11a+c+n'!M47,0),0)</f>
        <v>0</v>
      </c>
      <c r="N47" s="121">
        <f>IF($C$4="Attiecināmās izmaksas",IF('11a+c+n'!$Q47="A",'11a+c+n'!N47,0),0)</f>
        <v>0</v>
      </c>
      <c r="O47" s="121">
        <f>IF($C$4="Attiecināmās izmaksas",IF('11a+c+n'!$Q47="A",'11a+c+n'!O47,0),0)</f>
        <v>0</v>
      </c>
      <c r="P47" s="122">
        <f>IF($C$4="Attiecināmās izmaksas",IF('11a+c+n'!$Q47="A",'11a+c+n'!P47,0),0)</f>
        <v>0</v>
      </c>
    </row>
    <row r="48" spans="1:16" ht="20.399999999999999" x14ac:dyDescent="0.2">
      <c r="A48" s="53">
        <f>IF(P48=0,0,IF(COUNTBLANK(P48)=1,0,COUNTA($P$14:P48)))</f>
        <v>0</v>
      </c>
      <c r="B48" s="24" t="str">
        <f>IF($C$4="Attiecināmās izmaksas",IF('11a+c+n'!$Q48="A",'11a+c+n'!B48,0),0)</f>
        <v>17-00000</v>
      </c>
      <c r="C48" s="24" t="str">
        <f>IF($C$4="Attiecināmās izmaksas",IF('11a+c+n'!$Q48="A",'11a+c+n'!C48,0),0)</f>
        <v>Cauruļu stiprinājumi</v>
      </c>
      <c r="D48" s="24" t="str">
        <f>IF($C$4="Attiecināmās izmaksas",IF('11a+c+n'!$Q48="A",'11a+c+n'!D48,0),0)</f>
        <v>kpl.</v>
      </c>
      <c r="E48" s="47"/>
      <c r="F48" s="68"/>
      <c r="G48" s="121"/>
      <c r="H48" s="121">
        <f>IF($C$4="Attiecināmās izmaksas",IF('11a+c+n'!$Q48="A",'11a+c+n'!H48,0),0)</f>
        <v>0</v>
      </c>
      <c r="I48" s="121"/>
      <c r="J48" s="121"/>
      <c r="K48" s="122">
        <f>IF($C$4="Attiecināmās izmaksas",IF('11a+c+n'!$Q48="A",'11a+c+n'!K48,0),0)</f>
        <v>0</v>
      </c>
      <c r="L48" s="68">
        <f>IF($C$4="Attiecināmās izmaksas",IF('11a+c+n'!$Q48="A",'11a+c+n'!L48,0),0)</f>
        <v>0</v>
      </c>
      <c r="M48" s="121">
        <f>IF($C$4="Attiecināmās izmaksas",IF('11a+c+n'!$Q48="A",'11a+c+n'!M48,0),0)</f>
        <v>0</v>
      </c>
      <c r="N48" s="121">
        <f>IF($C$4="Attiecināmās izmaksas",IF('11a+c+n'!$Q48="A",'11a+c+n'!N48,0),0)</f>
        <v>0</v>
      </c>
      <c r="O48" s="121">
        <f>IF($C$4="Attiecināmās izmaksas",IF('11a+c+n'!$Q48="A",'11a+c+n'!O48,0),0)</f>
        <v>0</v>
      </c>
      <c r="P48" s="122">
        <f>IF($C$4="Attiecināmās izmaksas",IF('11a+c+n'!$Q48="A",'11a+c+n'!P48,0),0)</f>
        <v>0</v>
      </c>
    </row>
    <row r="49" spans="1:16" ht="20.399999999999999" x14ac:dyDescent="0.2">
      <c r="A49" s="53">
        <f>IF(P49=0,0,IF(COUNTBLANK(P49)=1,0,COUNTA($P$14:P49)))</f>
        <v>0</v>
      </c>
      <c r="B49" s="24" t="str">
        <f>IF($C$4="Attiecināmās izmaksas",IF('11a+c+n'!$Q49="A",'11a+c+n'!B49,0),0)</f>
        <v>17-00000</v>
      </c>
      <c r="C49" s="24" t="str">
        <f>IF($C$4="Attiecināmās izmaksas",IF('11a+c+n'!$Q49="A",'11a+c+n'!C49,0),0)</f>
        <v>Sienu atjaunošana</v>
      </c>
      <c r="D49" s="24" t="str">
        <f>IF($C$4="Attiecināmās izmaksas",IF('11a+c+n'!$Q49="A",'11a+c+n'!D49,0),0)</f>
        <v>m2</v>
      </c>
      <c r="E49" s="47"/>
      <c r="F49" s="68"/>
      <c r="G49" s="121"/>
      <c r="H49" s="121">
        <f>IF($C$4="Attiecināmās izmaksas",IF('11a+c+n'!$Q49="A",'11a+c+n'!H49,0),0)</f>
        <v>0</v>
      </c>
      <c r="I49" s="121"/>
      <c r="J49" s="121"/>
      <c r="K49" s="122">
        <f>IF($C$4="Attiecināmās izmaksas",IF('11a+c+n'!$Q49="A",'11a+c+n'!K49,0),0)</f>
        <v>0</v>
      </c>
      <c r="L49" s="68">
        <f>IF($C$4="Attiecināmās izmaksas",IF('11a+c+n'!$Q49="A",'11a+c+n'!L49,0),0)</f>
        <v>0</v>
      </c>
      <c r="M49" s="121">
        <f>IF($C$4="Attiecināmās izmaksas",IF('11a+c+n'!$Q49="A",'11a+c+n'!M49,0),0)</f>
        <v>0</v>
      </c>
      <c r="N49" s="121">
        <f>IF($C$4="Attiecināmās izmaksas",IF('11a+c+n'!$Q49="A",'11a+c+n'!N49,0),0)</f>
        <v>0</v>
      </c>
      <c r="O49" s="121">
        <f>IF($C$4="Attiecināmās izmaksas",IF('11a+c+n'!$Q49="A",'11a+c+n'!O49,0),0)</f>
        <v>0</v>
      </c>
      <c r="P49" s="122">
        <f>IF($C$4="Attiecināmās izmaksas",IF('11a+c+n'!$Q49="A",'11a+c+n'!P49,0),0)</f>
        <v>0</v>
      </c>
    </row>
    <row r="50" spans="1:16" ht="20.399999999999999" x14ac:dyDescent="0.2">
      <c r="A50" s="53">
        <f>IF(P50=0,0,IF(COUNTBLANK(P50)=1,0,COUNTA($P$14:P50)))</f>
        <v>0</v>
      </c>
      <c r="B50" s="24" t="str">
        <f>IF($C$4="Attiecināmās izmaksas",IF('11a+c+n'!$Q50="A",'11a+c+n'!B50,0),0)</f>
        <v>17-00000</v>
      </c>
      <c r="C50" s="24" t="str">
        <f>IF($C$4="Attiecināmās izmaksas",IF('11a+c+n'!$Q50="A",'11a+c+n'!C50,0),0)</f>
        <v>Marķēšanas materiāli</v>
      </c>
      <c r="D50" s="24" t="str">
        <f>IF($C$4="Attiecināmās izmaksas",IF('11a+c+n'!$Q50="A",'11a+c+n'!D50,0),0)</f>
        <v>kpl.</v>
      </c>
      <c r="E50" s="47"/>
      <c r="F50" s="68"/>
      <c r="G50" s="121"/>
      <c r="H50" s="121">
        <f>IF($C$4="Attiecināmās izmaksas",IF('11a+c+n'!$Q50="A",'11a+c+n'!H50,0),0)</f>
        <v>0</v>
      </c>
      <c r="I50" s="121"/>
      <c r="J50" s="121"/>
      <c r="K50" s="122">
        <f>IF($C$4="Attiecināmās izmaksas",IF('11a+c+n'!$Q50="A",'11a+c+n'!K50,0),0)</f>
        <v>0</v>
      </c>
      <c r="L50" s="68">
        <f>IF($C$4="Attiecināmās izmaksas",IF('11a+c+n'!$Q50="A",'11a+c+n'!L50,0),0)</f>
        <v>0</v>
      </c>
      <c r="M50" s="121">
        <f>IF($C$4="Attiecināmās izmaksas",IF('11a+c+n'!$Q50="A",'11a+c+n'!M50,0),0)</f>
        <v>0</v>
      </c>
      <c r="N50" s="121">
        <f>IF($C$4="Attiecināmās izmaksas",IF('11a+c+n'!$Q50="A",'11a+c+n'!N50,0),0)</f>
        <v>0</v>
      </c>
      <c r="O50" s="121">
        <f>IF($C$4="Attiecināmās izmaksas",IF('11a+c+n'!$Q50="A",'11a+c+n'!O50,0),0)</f>
        <v>0</v>
      </c>
      <c r="P50" s="122">
        <f>IF($C$4="Attiecināmās izmaksas",IF('11a+c+n'!$Q50="A",'11a+c+n'!P50,0),0)</f>
        <v>0</v>
      </c>
    </row>
    <row r="51" spans="1:16" ht="20.399999999999999" x14ac:dyDescent="0.2">
      <c r="A51" s="53">
        <f>IF(P51=0,0,IF(COUNTBLANK(P51)=1,0,COUNTA($P$14:P51)))</f>
        <v>0</v>
      </c>
      <c r="B51" s="24" t="str">
        <f>IF($C$4="Attiecināmās izmaksas",IF('11a+c+n'!$Q51="A",'11a+c+n'!B51,0),0)</f>
        <v>17-00000</v>
      </c>
      <c r="C51" s="24" t="str">
        <f>IF($C$4="Attiecināmās izmaksas",IF('11a+c+n'!$Q51="A",'11a+c+n'!C51,0),0)</f>
        <v>Esošo cauruļvadu demontāža</v>
      </c>
      <c r="D51" s="24" t="str">
        <f>IF($C$4="Attiecināmās izmaksas",IF('11a+c+n'!$Q51="A",'11a+c+n'!D51,0),0)</f>
        <v>kpl.</v>
      </c>
      <c r="E51" s="47"/>
      <c r="F51" s="68"/>
      <c r="G51" s="121"/>
      <c r="H51" s="121">
        <f>IF($C$4="Attiecināmās izmaksas",IF('11a+c+n'!$Q51="A",'11a+c+n'!H51,0),0)</f>
        <v>0</v>
      </c>
      <c r="I51" s="121"/>
      <c r="J51" s="121"/>
      <c r="K51" s="122">
        <f>IF($C$4="Attiecināmās izmaksas",IF('11a+c+n'!$Q51="A",'11a+c+n'!K51,0),0)</f>
        <v>0</v>
      </c>
      <c r="L51" s="68">
        <f>IF($C$4="Attiecināmās izmaksas",IF('11a+c+n'!$Q51="A",'11a+c+n'!L51,0),0)</f>
        <v>0</v>
      </c>
      <c r="M51" s="121">
        <f>IF($C$4="Attiecināmās izmaksas",IF('11a+c+n'!$Q51="A",'11a+c+n'!M51,0),0)</f>
        <v>0</v>
      </c>
      <c r="N51" s="121">
        <f>IF($C$4="Attiecināmās izmaksas",IF('11a+c+n'!$Q51="A",'11a+c+n'!N51,0),0)</f>
        <v>0</v>
      </c>
      <c r="O51" s="121">
        <f>IF($C$4="Attiecināmās izmaksas",IF('11a+c+n'!$Q51="A",'11a+c+n'!O51,0),0)</f>
        <v>0</v>
      </c>
      <c r="P51" s="122">
        <f>IF($C$4="Attiecināmās izmaksas",IF('11a+c+n'!$Q51="A",'11a+c+n'!P51,0),0)</f>
        <v>0</v>
      </c>
    </row>
    <row r="52" spans="1:16" ht="12" customHeight="1" thickBot="1" x14ac:dyDescent="0.25">
      <c r="A52" s="320" t="s">
        <v>62</v>
      </c>
      <c r="B52" s="321"/>
      <c r="C52" s="321"/>
      <c r="D52" s="321"/>
      <c r="E52" s="321"/>
      <c r="F52" s="321"/>
      <c r="G52" s="321"/>
      <c r="H52" s="321"/>
      <c r="I52" s="321"/>
      <c r="J52" s="321"/>
      <c r="K52" s="322"/>
      <c r="L52" s="132">
        <f>SUM(L14:L51)</f>
        <v>0</v>
      </c>
      <c r="M52" s="133">
        <f>SUM(M14:M51)</f>
        <v>0</v>
      </c>
      <c r="N52" s="133">
        <f>SUM(N14:N51)</f>
        <v>0</v>
      </c>
      <c r="O52" s="133">
        <f>SUM(O14:O51)</f>
        <v>0</v>
      </c>
      <c r="P52" s="134">
        <f>SUM(P14:P51)</f>
        <v>0</v>
      </c>
    </row>
    <row r="53" spans="1:16" x14ac:dyDescent="0.2">
      <c r="A53" s="16"/>
      <c r="B53" s="16"/>
      <c r="C53" s="16"/>
      <c r="D53" s="16"/>
      <c r="E53" s="16"/>
      <c r="F53" s="16"/>
      <c r="G53" s="16"/>
      <c r="H53" s="16"/>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1" t="s">
        <v>14</v>
      </c>
      <c r="B55" s="16"/>
      <c r="C55" s="323" t="str">
        <f>'Kops n'!C35:H35</f>
        <v>Gundega Ābelīte 03.06.2024</v>
      </c>
      <c r="D55" s="323"/>
      <c r="E55" s="323"/>
      <c r="F55" s="323"/>
      <c r="G55" s="323"/>
      <c r="H55" s="323"/>
      <c r="I55" s="16"/>
      <c r="J55" s="16"/>
      <c r="K55" s="16"/>
      <c r="L55" s="16"/>
      <c r="M55" s="16"/>
      <c r="N55" s="16"/>
      <c r="O55" s="16"/>
      <c r="P55" s="16"/>
    </row>
    <row r="56" spans="1:16" x14ac:dyDescent="0.2">
      <c r="A56" s="16"/>
      <c r="B56" s="16"/>
      <c r="C56" s="249" t="s">
        <v>15</v>
      </c>
      <c r="D56" s="249"/>
      <c r="E56" s="249"/>
      <c r="F56" s="249"/>
      <c r="G56" s="249"/>
      <c r="H56" s="249"/>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row r="58" spans="1:16" x14ac:dyDescent="0.2">
      <c r="A58" s="268" t="str">
        <f>'Kops n'!A38:D38</f>
        <v>Tāme sastādīta 2024. gada 3. jūnijā</v>
      </c>
      <c r="B58" s="269"/>
      <c r="C58" s="269"/>
      <c r="D58" s="269"/>
      <c r="E58" s="16"/>
      <c r="F58" s="16"/>
      <c r="G58" s="16"/>
      <c r="H58" s="16"/>
      <c r="I58" s="16"/>
      <c r="J58" s="16"/>
      <c r="K58" s="16"/>
      <c r="L58" s="16"/>
      <c r="M58" s="16"/>
      <c r="N58" s="16"/>
      <c r="O58" s="16"/>
      <c r="P58" s="16"/>
    </row>
    <row r="59" spans="1:16" x14ac:dyDescent="0.2">
      <c r="A59" s="16"/>
      <c r="B59" s="16"/>
      <c r="C59" s="16"/>
      <c r="D59" s="16"/>
      <c r="E59" s="16"/>
      <c r="F59" s="16"/>
      <c r="G59" s="16"/>
      <c r="H59" s="16"/>
      <c r="I59" s="16"/>
      <c r="J59" s="16"/>
      <c r="K59" s="16"/>
      <c r="L59" s="16"/>
      <c r="M59" s="16"/>
      <c r="N59" s="16"/>
      <c r="O59" s="16"/>
      <c r="P59" s="16"/>
    </row>
    <row r="60" spans="1:16" x14ac:dyDescent="0.2">
      <c r="A60" s="1" t="s">
        <v>41</v>
      </c>
      <c r="B60" s="16"/>
      <c r="C60" s="323" t="str">
        <f>'Kops n'!C40:H40</f>
        <v>Gundega Ābelīte 03.06.2024</v>
      </c>
      <c r="D60" s="323"/>
      <c r="E60" s="323"/>
      <c r="F60" s="323"/>
      <c r="G60" s="323"/>
      <c r="H60" s="323"/>
      <c r="I60" s="16"/>
      <c r="J60" s="16"/>
      <c r="K60" s="16"/>
      <c r="L60" s="16"/>
      <c r="M60" s="16"/>
      <c r="N60" s="16"/>
      <c r="O60" s="16"/>
      <c r="P60" s="16"/>
    </row>
    <row r="61" spans="1:16" x14ac:dyDescent="0.2">
      <c r="A61" s="16"/>
      <c r="B61" s="16"/>
      <c r="C61" s="249" t="s">
        <v>15</v>
      </c>
      <c r="D61" s="249"/>
      <c r="E61" s="249"/>
      <c r="F61" s="249"/>
      <c r="G61" s="249"/>
      <c r="H61" s="249"/>
      <c r="I61" s="16"/>
      <c r="J61" s="16"/>
      <c r="K61" s="16"/>
      <c r="L61" s="16"/>
      <c r="M61" s="16"/>
      <c r="N61" s="16"/>
      <c r="O61" s="16"/>
      <c r="P61" s="16"/>
    </row>
    <row r="62" spans="1:16" x14ac:dyDescent="0.2">
      <c r="A62" s="16"/>
      <c r="B62" s="16"/>
      <c r="C62" s="16"/>
      <c r="D62" s="16"/>
      <c r="E62" s="16"/>
      <c r="F62" s="16"/>
      <c r="G62" s="16"/>
      <c r="H62" s="16"/>
      <c r="I62" s="16"/>
      <c r="J62" s="16"/>
      <c r="K62" s="16"/>
      <c r="L62" s="16"/>
      <c r="M62" s="16"/>
      <c r="N62" s="16"/>
      <c r="O62" s="16"/>
      <c r="P62" s="16"/>
    </row>
    <row r="63" spans="1:16" x14ac:dyDescent="0.2">
      <c r="A63" s="80" t="s">
        <v>16</v>
      </c>
      <c r="B63" s="43"/>
      <c r="C63" s="87" t="str">
        <f>'Kops n'!C43</f>
        <v>1-00180</v>
      </c>
      <c r="D63" s="43"/>
      <c r="E63" s="16"/>
      <c r="F63" s="16"/>
      <c r="G63" s="16"/>
      <c r="H63" s="16"/>
      <c r="I63" s="16"/>
      <c r="J63" s="16"/>
      <c r="K63" s="16"/>
      <c r="L63" s="16"/>
      <c r="M63" s="16"/>
      <c r="N63" s="16"/>
      <c r="O63" s="16"/>
      <c r="P63" s="16"/>
    </row>
    <row r="64" spans="1:16" x14ac:dyDescent="0.2">
      <c r="A64" s="16"/>
      <c r="B64" s="16"/>
      <c r="C64" s="16"/>
      <c r="D64" s="16"/>
      <c r="E64" s="16"/>
      <c r="F64" s="16"/>
      <c r="G64" s="16"/>
      <c r="H64" s="16"/>
      <c r="I64" s="16"/>
      <c r="J64" s="16"/>
      <c r="K64" s="16"/>
      <c r="L64" s="16"/>
      <c r="M64" s="16"/>
      <c r="N64" s="16"/>
      <c r="O64" s="16"/>
      <c r="P64" s="16"/>
    </row>
  </sheetData>
  <mergeCells count="23">
    <mergeCell ref="C2:I2"/>
    <mergeCell ref="C3:I3"/>
    <mergeCell ref="C4:I4"/>
    <mergeCell ref="D5:L5"/>
    <mergeCell ref="D6:L6"/>
    <mergeCell ref="D8:L8"/>
    <mergeCell ref="A9:F9"/>
    <mergeCell ref="J9:M9"/>
    <mergeCell ref="N9:O9"/>
    <mergeCell ref="D7:L7"/>
    <mergeCell ref="C61:H61"/>
    <mergeCell ref="L12:P12"/>
    <mergeCell ref="A52:K52"/>
    <mergeCell ref="C55:H55"/>
    <mergeCell ref="C56:H56"/>
    <mergeCell ref="A58:D58"/>
    <mergeCell ref="C60:H60"/>
    <mergeCell ref="A12:A13"/>
    <mergeCell ref="B12:B13"/>
    <mergeCell ref="C12:C13"/>
    <mergeCell ref="D12:D13"/>
    <mergeCell ref="E12:E13"/>
    <mergeCell ref="F12:K12"/>
  </mergeCells>
  <conditionalFormatting sqref="A52:K52">
    <cfRule type="containsText" dxfId="8" priority="3" operator="containsText" text="Tiešās izmaksas kopā, t. sk. darba devēja sociālais nodoklis __.__% ">
      <formula>NOT(ISERROR(SEARCH("Tiešās izmaksas kopā, t. sk. darba devēja sociālais nodoklis __.__% ",A52)))</formula>
    </cfRule>
  </conditionalFormatting>
  <conditionalFormatting sqref="A14:P51">
    <cfRule type="cellIs" dxfId="7" priority="1" operator="equal">
      <formula>0</formula>
    </cfRule>
  </conditionalFormatting>
  <conditionalFormatting sqref="C2:I2 D5:L8 N9:O9 L52:P52 C55:H55 C60:H60 C63">
    <cfRule type="cellIs" dxfId="6" priority="2" operator="equal">
      <formula>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64"/>
  <sheetViews>
    <sheetView topLeftCell="A14" workbookViewId="0">
      <selection activeCell="L57" sqref="L57"/>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'11a+c+n'!D1</f>
        <v>11</v>
      </c>
      <c r="E1" s="22"/>
      <c r="F1" s="22"/>
      <c r="G1" s="22"/>
      <c r="H1" s="22"/>
      <c r="I1" s="22"/>
      <c r="J1" s="22"/>
      <c r="N1" s="26"/>
      <c r="O1" s="27"/>
      <c r="P1" s="28"/>
    </row>
    <row r="2" spans="1:16" x14ac:dyDescent="0.2">
      <c r="A2" s="29"/>
      <c r="B2" s="29"/>
      <c r="C2" s="335" t="str">
        <f>'11a+c+n'!C2:I2</f>
        <v>Ūdensapgāde</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18</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'11a+c+n'!A9</f>
        <v>Tāme sastādīta  2024. gada tirgus cenās, pamatojoties uz ŪK daļas rasējumiem</v>
      </c>
      <c r="B9" s="332"/>
      <c r="C9" s="332"/>
      <c r="D9" s="332"/>
      <c r="E9" s="332"/>
      <c r="F9" s="332"/>
      <c r="G9" s="31"/>
      <c r="H9" s="31"/>
      <c r="I9" s="31"/>
      <c r="J9" s="333" t="s">
        <v>45</v>
      </c>
      <c r="K9" s="333"/>
      <c r="L9" s="333"/>
      <c r="M9" s="333"/>
      <c r="N9" s="334">
        <f>P52</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IF($C$4="citu pasākumu izmaksas",IF('11a+c+n'!$Q14="C",'11a+c+n'!B14,0))</f>
        <v>0</v>
      </c>
      <c r="C14" s="23">
        <f>IF($C$4="citu pasākumu izmaksas",IF('11a+c+n'!$Q14="C",'11a+c+n'!C14,0))</f>
        <v>0</v>
      </c>
      <c r="D14" s="23">
        <f>IF($C$4="citu pasākumu izmaksas",IF('11a+c+n'!$Q14="C",'11a+c+n'!D14,0))</f>
        <v>0</v>
      </c>
      <c r="E14" s="46"/>
      <c r="F14" s="66"/>
      <c r="G14" s="119"/>
      <c r="H14" s="119">
        <f>IF($C$4="citu pasākumu izmaksas",IF('11a+c+n'!$Q14="C",'11a+c+n'!H14,0))</f>
        <v>0</v>
      </c>
      <c r="I14" s="119"/>
      <c r="J14" s="119"/>
      <c r="K14" s="120">
        <f>IF($C$4="citu pasākumu izmaksas",IF('11a+c+n'!$Q14="C",'11a+c+n'!K14,0))</f>
        <v>0</v>
      </c>
      <c r="L14" s="83">
        <f>IF($C$4="citu pasākumu izmaksas",IF('11a+c+n'!$Q14="C",'11a+c+n'!L14,0))</f>
        <v>0</v>
      </c>
      <c r="M14" s="119">
        <f>IF($C$4="citu pasākumu izmaksas",IF('11a+c+n'!$Q14="C",'11a+c+n'!M14,0))</f>
        <v>0</v>
      </c>
      <c r="N14" s="119">
        <f>IF($C$4="citu pasākumu izmaksas",IF('11a+c+n'!$Q14="C",'11a+c+n'!N14,0))</f>
        <v>0</v>
      </c>
      <c r="O14" s="119">
        <f>IF($C$4="citu pasākumu izmaksas",IF('11a+c+n'!$Q14="C",'11a+c+n'!O14,0))</f>
        <v>0</v>
      </c>
      <c r="P14" s="120">
        <f>IF($C$4="citu pasākumu izmaksas",IF('11a+c+n'!$Q14="C",'11a+c+n'!P14,0))</f>
        <v>0</v>
      </c>
    </row>
    <row r="15" spans="1:16" x14ac:dyDescent="0.2">
      <c r="A15" s="53">
        <f>IF(P15=0,0,IF(COUNTBLANK(P15)=1,0,COUNTA($P$14:P15)))</f>
        <v>0</v>
      </c>
      <c r="B15" s="24">
        <f>IF($C$4="citu pasākumu izmaksas",IF('11a+c+n'!$Q15="C",'11a+c+n'!B15,0))</f>
        <v>0</v>
      </c>
      <c r="C15" s="24">
        <f>IF($C$4="citu pasākumu izmaksas",IF('11a+c+n'!$Q15="C",'11a+c+n'!C15,0))</f>
        <v>0</v>
      </c>
      <c r="D15" s="24">
        <f>IF($C$4="citu pasākumu izmaksas",IF('11a+c+n'!$Q15="C",'11a+c+n'!D15,0))</f>
        <v>0</v>
      </c>
      <c r="E15" s="47"/>
      <c r="F15" s="68"/>
      <c r="G15" s="121"/>
      <c r="H15" s="121">
        <f>IF($C$4="citu pasākumu izmaksas",IF('11a+c+n'!$Q15="C",'11a+c+n'!H15,0))</f>
        <v>0</v>
      </c>
      <c r="I15" s="121"/>
      <c r="J15" s="121"/>
      <c r="K15" s="122">
        <f>IF($C$4="citu pasākumu izmaksas",IF('11a+c+n'!$Q15="C",'11a+c+n'!K15,0))</f>
        <v>0</v>
      </c>
      <c r="L15" s="84">
        <f>IF($C$4="citu pasākumu izmaksas",IF('11a+c+n'!$Q15="C",'11a+c+n'!L15,0))</f>
        <v>0</v>
      </c>
      <c r="M15" s="121">
        <f>IF($C$4="citu pasākumu izmaksas",IF('11a+c+n'!$Q15="C",'11a+c+n'!M15,0))</f>
        <v>0</v>
      </c>
      <c r="N15" s="121">
        <f>IF($C$4="citu pasākumu izmaksas",IF('11a+c+n'!$Q15="C",'11a+c+n'!N15,0))</f>
        <v>0</v>
      </c>
      <c r="O15" s="121">
        <f>IF($C$4="citu pasākumu izmaksas",IF('11a+c+n'!$Q15="C",'11a+c+n'!O15,0))</f>
        <v>0</v>
      </c>
      <c r="P15" s="122">
        <f>IF($C$4="citu pasākumu izmaksas",IF('11a+c+n'!$Q15="C",'11a+c+n'!P15,0))</f>
        <v>0</v>
      </c>
    </row>
    <row r="16" spans="1:16" x14ac:dyDescent="0.2">
      <c r="A16" s="53">
        <f>IF(P16=0,0,IF(COUNTBLANK(P16)=1,0,COUNTA($P$14:P16)))</f>
        <v>0</v>
      </c>
      <c r="B16" s="24">
        <f>IF($C$4="citu pasākumu izmaksas",IF('11a+c+n'!$Q16="C",'11a+c+n'!B16,0))</f>
        <v>0</v>
      </c>
      <c r="C16" s="24">
        <f>IF($C$4="citu pasākumu izmaksas",IF('11a+c+n'!$Q16="C",'11a+c+n'!C16,0))</f>
        <v>0</v>
      </c>
      <c r="D16" s="24">
        <f>IF($C$4="citu pasākumu izmaksas",IF('11a+c+n'!$Q16="C",'11a+c+n'!D16,0))</f>
        <v>0</v>
      </c>
      <c r="E16" s="47"/>
      <c r="F16" s="68"/>
      <c r="G16" s="121"/>
      <c r="H16" s="121">
        <f>IF($C$4="citu pasākumu izmaksas",IF('11a+c+n'!$Q16="C",'11a+c+n'!H16,0))</f>
        <v>0</v>
      </c>
      <c r="I16" s="121"/>
      <c r="J16" s="121"/>
      <c r="K16" s="122">
        <f>IF($C$4="citu pasākumu izmaksas",IF('11a+c+n'!$Q16="C",'11a+c+n'!K16,0))</f>
        <v>0</v>
      </c>
      <c r="L16" s="84">
        <f>IF($C$4="citu pasākumu izmaksas",IF('11a+c+n'!$Q16="C",'11a+c+n'!L16,0))</f>
        <v>0</v>
      </c>
      <c r="M16" s="121">
        <f>IF($C$4="citu pasākumu izmaksas",IF('11a+c+n'!$Q16="C",'11a+c+n'!M16,0))</f>
        <v>0</v>
      </c>
      <c r="N16" s="121">
        <f>IF($C$4="citu pasākumu izmaksas",IF('11a+c+n'!$Q16="C",'11a+c+n'!N16,0))</f>
        <v>0</v>
      </c>
      <c r="O16" s="121">
        <f>IF($C$4="citu pasākumu izmaksas",IF('11a+c+n'!$Q16="C",'11a+c+n'!O16,0))</f>
        <v>0</v>
      </c>
      <c r="P16" s="122">
        <f>IF($C$4="citu pasākumu izmaksas",IF('11a+c+n'!$Q16="C",'11a+c+n'!P16,0))</f>
        <v>0</v>
      </c>
    </row>
    <row r="17" spans="1:16" x14ac:dyDescent="0.2">
      <c r="A17" s="53">
        <f>IF(P17=0,0,IF(COUNTBLANK(P17)=1,0,COUNTA($P$14:P17)))</f>
        <v>0</v>
      </c>
      <c r="B17" s="24">
        <f>IF($C$4="citu pasākumu izmaksas",IF('11a+c+n'!$Q17="C",'11a+c+n'!B17,0))</f>
        <v>0</v>
      </c>
      <c r="C17" s="24">
        <f>IF($C$4="citu pasākumu izmaksas",IF('11a+c+n'!$Q17="C",'11a+c+n'!C17,0))</f>
        <v>0</v>
      </c>
      <c r="D17" s="24">
        <f>IF($C$4="citu pasākumu izmaksas",IF('11a+c+n'!$Q17="C",'11a+c+n'!D17,0))</f>
        <v>0</v>
      </c>
      <c r="E17" s="47"/>
      <c r="F17" s="68"/>
      <c r="G17" s="121"/>
      <c r="H17" s="121">
        <f>IF($C$4="citu pasākumu izmaksas",IF('11a+c+n'!$Q17="C",'11a+c+n'!H17,0))</f>
        <v>0</v>
      </c>
      <c r="I17" s="121"/>
      <c r="J17" s="121"/>
      <c r="K17" s="122">
        <f>IF($C$4="citu pasākumu izmaksas",IF('11a+c+n'!$Q17="C",'11a+c+n'!K17,0))</f>
        <v>0</v>
      </c>
      <c r="L17" s="84">
        <f>IF($C$4="citu pasākumu izmaksas",IF('11a+c+n'!$Q17="C",'11a+c+n'!L17,0))</f>
        <v>0</v>
      </c>
      <c r="M17" s="121">
        <f>IF($C$4="citu pasākumu izmaksas",IF('11a+c+n'!$Q17="C",'11a+c+n'!M17,0))</f>
        <v>0</v>
      </c>
      <c r="N17" s="121">
        <f>IF($C$4="citu pasākumu izmaksas",IF('11a+c+n'!$Q17="C",'11a+c+n'!N17,0))</f>
        <v>0</v>
      </c>
      <c r="O17" s="121">
        <f>IF($C$4="citu pasākumu izmaksas",IF('11a+c+n'!$Q17="C",'11a+c+n'!O17,0))</f>
        <v>0</v>
      </c>
      <c r="P17" s="122">
        <f>IF($C$4="citu pasākumu izmaksas",IF('11a+c+n'!$Q17="C",'11a+c+n'!P17,0))</f>
        <v>0</v>
      </c>
    </row>
    <row r="18" spans="1:16" x14ac:dyDescent="0.2">
      <c r="A18" s="53">
        <f>IF(P18=0,0,IF(COUNTBLANK(P18)=1,0,COUNTA($P$14:P18)))</f>
        <v>0</v>
      </c>
      <c r="B18" s="24">
        <f>IF($C$4="citu pasākumu izmaksas",IF('11a+c+n'!$Q18="C",'11a+c+n'!B18,0))</f>
        <v>0</v>
      </c>
      <c r="C18" s="24">
        <f>IF($C$4="citu pasākumu izmaksas",IF('11a+c+n'!$Q18="C",'11a+c+n'!C18,0))</f>
        <v>0</v>
      </c>
      <c r="D18" s="24">
        <f>IF($C$4="citu pasākumu izmaksas",IF('11a+c+n'!$Q18="C",'11a+c+n'!D18,0))</f>
        <v>0</v>
      </c>
      <c r="E18" s="47"/>
      <c r="F18" s="68"/>
      <c r="G18" s="121"/>
      <c r="H18" s="121">
        <f>IF($C$4="citu pasākumu izmaksas",IF('11a+c+n'!$Q18="C",'11a+c+n'!H18,0))</f>
        <v>0</v>
      </c>
      <c r="I18" s="121"/>
      <c r="J18" s="121"/>
      <c r="K18" s="122">
        <f>IF($C$4="citu pasākumu izmaksas",IF('11a+c+n'!$Q18="C",'11a+c+n'!K18,0))</f>
        <v>0</v>
      </c>
      <c r="L18" s="84">
        <f>IF($C$4="citu pasākumu izmaksas",IF('11a+c+n'!$Q18="C",'11a+c+n'!L18,0))</f>
        <v>0</v>
      </c>
      <c r="M18" s="121">
        <f>IF($C$4="citu pasākumu izmaksas",IF('11a+c+n'!$Q18="C",'11a+c+n'!M18,0))</f>
        <v>0</v>
      </c>
      <c r="N18" s="121">
        <f>IF($C$4="citu pasākumu izmaksas",IF('11a+c+n'!$Q18="C",'11a+c+n'!N18,0))</f>
        <v>0</v>
      </c>
      <c r="O18" s="121">
        <f>IF($C$4="citu pasākumu izmaksas",IF('11a+c+n'!$Q18="C",'11a+c+n'!O18,0))</f>
        <v>0</v>
      </c>
      <c r="P18" s="122">
        <f>IF($C$4="citu pasākumu izmaksas",IF('11a+c+n'!$Q18="C",'11a+c+n'!P18,0))</f>
        <v>0</v>
      </c>
    </row>
    <row r="19" spans="1:16" x14ac:dyDescent="0.2">
      <c r="A19" s="53">
        <f>IF(P19=0,0,IF(COUNTBLANK(P19)=1,0,COUNTA($P$14:P19)))</f>
        <v>0</v>
      </c>
      <c r="B19" s="24">
        <f>IF($C$4="citu pasākumu izmaksas",IF('11a+c+n'!$Q19="C",'11a+c+n'!B19,0))</f>
        <v>0</v>
      </c>
      <c r="C19" s="24">
        <f>IF($C$4="citu pasākumu izmaksas",IF('11a+c+n'!$Q19="C",'11a+c+n'!C19,0))</f>
        <v>0</v>
      </c>
      <c r="D19" s="24">
        <f>IF($C$4="citu pasākumu izmaksas",IF('11a+c+n'!$Q19="C",'11a+c+n'!D19,0))</f>
        <v>0</v>
      </c>
      <c r="E19" s="47"/>
      <c r="F19" s="68"/>
      <c r="G19" s="121"/>
      <c r="H19" s="121">
        <f>IF($C$4="citu pasākumu izmaksas",IF('11a+c+n'!$Q19="C",'11a+c+n'!H19,0))</f>
        <v>0</v>
      </c>
      <c r="I19" s="121"/>
      <c r="J19" s="121"/>
      <c r="K19" s="122">
        <f>IF($C$4="citu pasākumu izmaksas",IF('11a+c+n'!$Q19="C",'11a+c+n'!K19,0))</f>
        <v>0</v>
      </c>
      <c r="L19" s="84">
        <f>IF($C$4="citu pasākumu izmaksas",IF('11a+c+n'!$Q19="C",'11a+c+n'!L19,0))</f>
        <v>0</v>
      </c>
      <c r="M19" s="121">
        <f>IF($C$4="citu pasākumu izmaksas",IF('11a+c+n'!$Q19="C",'11a+c+n'!M19,0))</f>
        <v>0</v>
      </c>
      <c r="N19" s="121">
        <f>IF($C$4="citu pasākumu izmaksas",IF('11a+c+n'!$Q19="C",'11a+c+n'!N19,0))</f>
        <v>0</v>
      </c>
      <c r="O19" s="121">
        <f>IF($C$4="citu pasākumu izmaksas",IF('11a+c+n'!$Q19="C",'11a+c+n'!O19,0))</f>
        <v>0</v>
      </c>
      <c r="P19" s="122">
        <f>IF($C$4="citu pasākumu izmaksas",IF('11a+c+n'!$Q19="C",'11a+c+n'!P19,0))</f>
        <v>0</v>
      </c>
    </row>
    <row r="20" spans="1:16" x14ac:dyDescent="0.2">
      <c r="A20" s="53">
        <f>IF(P20=0,0,IF(COUNTBLANK(P20)=1,0,COUNTA($P$14:P20)))</f>
        <v>0</v>
      </c>
      <c r="B20" s="24">
        <f>IF($C$4="citu pasākumu izmaksas",IF('11a+c+n'!$Q20="C",'11a+c+n'!B20,0))</f>
        <v>0</v>
      </c>
      <c r="C20" s="24">
        <f>IF($C$4="citu pasākumu izmaksas",IF('11a+c+n'!$Q20="C",'11a+c+n'!C20,0))</f>
        <v>0</v>
      </c>
      <c r="D20" s="24">
        <f>IF($C$4="citu pasākumu izmaksas",IF('11a+c+n'!$Q20="C",'11a+c+n'!D20,0))</f>
        <v>0</v>
      </c>
      <c r="E20" s="47"/>
      <c r="F20" s="68"/>
      <c r="G20" s="121"/>
      <c r="H20" s="121">
        <f>IF($C$4="citu pasākumu izmaksas",IF('11a+c+n'!$Q20="C",'11a+c+n'!H20,0))</f>
        <v>0</v>
      </c>
      <c r="I20" s="121"/>
      <c r="J20" s="121"/>
      <c r="K20" s="122">
        <f>IF($C$4="citu pasākumu izmaksas",IF('11a+c+n'!$Q20="C",'11a+c+n'!K20,0))</f>
        <v>0</v>
      </c>
      <c r="L20" s="84">
        <f>IF($C$4="citu pasākumu izmaksas",IF('11a+c+n'!$Q20="C",'11a+c+n'!L20,0))</f>
        <v>0</v>
      </c>
      <c r="M20" s="121">
        <f>IF($C$4="citu pasākumu izmaksas",IF('11a+c+n'!$Q20="C",'11a+c+n'!M20,0))</f>
        <v>0</v>
      </c>
      <c r="N20" s="121">
        <f>IF($C$4="citu pasākumu izmaksas",IF('11a+c+n'!$Q20="C",'11a+c+n'!N20,0))</f>
        <v>0</v>
      </c>
      <c r="O20" s="121">
        <f>IF($C$4="citu pasākumu izmaksas",IF('11a+c+n'!$Q20="C",'11a+c+n'!O20,0))</f>
        <v>0</v>
      </c>
      <c r="P20" s="122">
        <f>IF($C$4="citu pasākumu izmaksas",IF('11a+c+n'!$Q20="C",'11a+c+n'!P20,0))</f>
        <v>0</v>
      </c>
    </row>
    <row r="21" spans="1:16" x14ac:dyDescent="0.2">
      <c r="A21" s="53">
        <f>IF(P21=0,0,IF(COUNTBLANK(P21)=1,0,COUNTA($P$14:P21)))</f>
        <v>0</v>
      </c>
      <c r="B21" s="24">
        <f>IF($C$4="citu pasākumu izmaksas",IF('11a+c+n'!$Q21="C",'11a+c+n'!B21,0))</f>
        <v>0</v>
      </c>
      <c r="C21" s="24">
        <f>IF($C$4="citu pasākumu izmaksas",IF('11a+c+n'!$Q21="C",'11a+c+n'!C21,0))</f>
        <v>0</v>
      </c>
      <c r="D21" s="24">
        <f>IF($C$4="citu pasākumu izmaksas",IF('11a+c+n'!$Q21="C",'11a+c+n'!D21,0))</f>
        <v>0</v>
      </c>
      <c r="E21" s="47"/>
      <c r="F21" s="68"/>
      <c r="G21" s="121"/>
      <c r="H21" s="121">
        <f>IF($C$4="citu pasākumu izmaksas",IF('11a+c+n'!$Q21="C",'11a+c+n'!H21,0))</f>
        <v>0</v>
      </c>
      <c r="I21" s="121"/>
      <c r="J21" s="121"/>
      <c r="K21" s="122">
        <f>IF($C$4="citu pasākumu izmaksas",IF('11a+c+n'!$Q21="C",'11a+c+n'!K21,0))</f>
        <v>0</v>
      </c>
      <c r="L21" s="84">
        <f>IF($C$4="citu pasākumu izmaksas",IF('11a+c+n'!$Q21="C",'11a+c+n'!L21,0))</f>
        <v>0</v>
      </c>
      <c r="M21" s="121">
        <f>IF($C$4="citu pasākumu izmaksas",IF('11a+c+n'!$Q21="C",'11a+c+n'!M21,0))</f>
        <v>0</v>
      </c>
      <c r="N21" s="121">
        <f>IF($C$4="citu pasākumu izmaksas",IF('11a+c+n'!$Q21="C",'11a+c+n'!N21,0))</f>
        <v>0</v>
      </c>
      <c r="O21" s="121">
        <f>IF($C$4="citu pasākumu izmaksas",IF('11a+c+n'!$Q21="C",'11a+c+n'!O21,0))</f>
        <v>0</v>
      </c>
      <c r="P21" s="122">
        <f>IF($C$4="citu pasākumu izmaksas",IF('11a+c+n'!$Q21="C",'11a+c+n'!P21,0))</f>
        <v>0</v>
      </c>
    </row>
    <row r="22" spans="1:16" x14ac:dyDescent="0.2">
      <c r="A22" s="53">
        <f>IF(P22=0,0,IF(COUNTBLANK(P22)=1,0,COUNTA($P$14:P22)))</f>
        <v>0</v>
      </c>
      <c r="B22" s="24">
        <f>IF($C$4="citu pasākumu izmaksas",IF('11a+c+n'!$Q22="C",'11a+c+n'!B22,0))</f>
        <v>0</v>
      </c>
      <c r="C22" s="24">
        <f>IF($C$4="citu pasākumu izmaksas",IF('11a+c+n'!$Q22="C",'11a+c+n'!C22,0))</f>
        <v>0</v>
      </c>
      <c r="D22" s="24">
        <f>IF($C$4="citu pasākumu izmaksas",IF('11a+c+n'!$Q22="C",'11a+c+n'!D22,0))</f>
        <v>0</v>
      </c>
      <c r="E22" s="47"/>
      <c r="F22" s="68"/>
      <c r="G22" s="121"/>
      <c r="H22" s="121">
        <f>IF($C$4="citu pasākumu izmaksas",IF('11a+c+n'!$Q22="C",'11a+c+n'!H22,0))</f>
        <v>0</v>
      </c>
      <c r="I22" s="121"/>
      <c r="J22" s="121"/>
      <c r="K22" s="122">
        <f>IF($C$4="citu pasākumu izmaksas",IF('11a+c+n'!$Q22="C",'11a+c+n'!K22,0))</f>
        <v>0</v>
      </c>
      <c r="L22" s="84">
        <f>IF($C$4="citu pasākumu izmaksas",IF('11a+c+n'!$Q22="C",'11a+c+n'!L22,0))</f>
        <v>0</v>
      </c>
      <c r="M22" s="121">
        <f>IF($C$4="citu pasākumu izmaksas",IF('11a+c+n'!$Q22="C",'11a+c+n'!M22,0))</f>
        <v>0</v>
      </c>
      <c r="N22" s="121">
        <f>IF($C$4="citu pasākumu izmaksas",IF('11a+c+n'!$Q22="C",'11a+c+n'!N22,0))</f>
        <v>0</v>
      </c>
      <c r="O22" s="121">
        <f>IF($C$4="citu pasākumu izmaksas",IF('11a+c+n'!$Q22="C",'11a+c+n'!O22,0))</f>
        <v>0</v>
      </c>
      <c r="P22" s="122">
        <f>IF($C$4="citu pasākumu izmaksas",IF('11a+c+n'!$Q22="C",'11a+c+n'!P22,0))</f>
        <v>0</v>
      </c>
    </row>
    <row r="23" spans="1:16" x14ac:dyDescent="0.2">
      <c r="A23" s="53">
        <f>IF(P23=0,0,IF(COUNTBLANK(P23)=1,0,COUNTA($P$14:P23)))</f>
        <v>0</v>
      </c>
      <c r="B23" s="24">
        <f>IF($C$4="citu pasākumu izmaksas",IF('11a+c+n'!$Q23="C",'11a+c+n'!B23,0))</f>
        <v>0</v>
      </c>
      <c r="C23" s="24">
        <f>IF($C$4="citu pasākumu izmaksas",IF('11a+c+n'!$Q23="C",'11a+c+n'!C23,0))</f>
        <v>0</v>
      </c>
      <c r="D23" s="24">
        <f>IF($C$4="citu pasākumu izmaksas",IF('11a+c+n'!$Q23="C",'11a+c+n'!D23,0))</f>
        <v>0</v>
      </c>
      <c r="E23" s="47"/>
      <c r="F23" s="68"/>
      <c r="G23" s="121"/>
      <c r="H23" s="121">
        <f>IF($C$4="citu pasākumu izmaksas",IF('11a+c+n'!$Q23="C",'11a+c+n'!H23,0))</f>
        <v>0</v>
      </c>
      <c r="I23" s="121"/>
      <c r="J23" s="121"/>
      <c r="K23" s="122">
        <f>IF($C$4="citu pasākumu izmaksas",IF('11a+c+n'!$Q23="C",'11a+c+n'!K23,0))</f>
        <v>0</v>
      </c>
      <c r="L23" s="84">
        <f>IF($C$4="citu pasākumu izmaksas",IF('11a+c+n'!$Q23="C",'11a+c+n'!L23,0))</f>
        <v>0</v>
      </c>
      <c r="M23" s="121">
        <f>IF($C$4="citu pasākumu izmaksas",IF('11a+c+n'!$Q23="C",'11a+c+n'!M23,0))</f>
        <v>0</v>
      </c>
      <c r="N23" s="121">
        <f>IF($C$4="citu pasākumu izmaksas",IF('11a+c+n'!$Q23="C",'11a+c+n'!N23,0))</f>
        <v>0</v>
      </c>
      <c r="O23" s="121">
        <f>IF($C$4="citu pasākumu izmaksas",IF('11a+c+n'!$Q23="C",'11a+c+n'!O23,0))</f>
        <v>0</v>
      </c>
      <c r="P23" s="122">
        <f>IF($C$4="citu pasākumu izmaksas",IF('11a+c+n'!$Q23="C",'11a+c+n'!P23,0))</f>
        <v>0</v>
      </c>
    </row>
    <row r="24" spans="1:16" x14ac:dyDescent="0.2">
      <c r="A24" s="53">
        <f>IF(P24=0,0,IF(COUNTBLANK(P24)=1,0,COUNTA($P$14:P24)))</f>
        <v>0</v>
      </c>
      <c r="B24" s="24">
        <f>IF($C$4="citu pasākumu izmaksas",IF('11a+c+n'!$Q24="C",'11a+c+n'!B24,0))</f>
        <v>0</v>
      </c>
      <c r="C24" s="24">
        <f>IF($C$4="citu pasākumu izmaksas",IF('11a+c+n'!$Q24="C",'11a+c+n'!C24,0))</f>
        <v>0</v>
      </c>
      <c r="D24" s="24">
        <f>IF($C$4="citu pasākumu izmaksas",IF('11a+c+n'!$Q24="C",'11a+c+n'!D24,0))</f>
        <v>0</v>
      </c>
      <c r="E24" s="47"/>
      <c r="F24" s="68"/>
      <c r="G24" s="121"/>
      <c r="H24" s="121">
        <f>IF($C$4="citu pasākumu izmaksas",IF('11a+c+n'!$Q24="C",'11a+c+n'!H24,0))</f>
        <v>0</v>
      </c>
      <c r="I24" s="121"/>
      <c r="J24" s="121"/>
      <c r="K24" s="122">
        <f>IF($C$4="citu pasākumu izmaksas",IF('11a+c+n'!$Q24="C",'11a+c+n'!K24,0))</f>
        <v>0</v>
      </c>
      <c r="L24" s="84">
        <f>IF($C$4="citu pasākumu izmaksas",IF('11a+c+n'!$Q24="C",'11a+c+n'!L24,0))</f>
        <v>0</v>
      </c>
      <c r="M24" s="121">
        <f>IF($C$4="citu pasākumu izmaksas",IF('11a+c+n'!$Q24="C",'11a+c+n'!M24,0))</f>
        <v>0</v>
      </c>
      <c r="N24" s="121">
        <f>IF($C$4="citu pasākumu izmaksas",IF('11a+c+n'!$Q24="C",'11a+c+n'!N24,0))</f>
        <v>0</v>
      </c>
      <c r="O24" s="121">
        <f>IF($C$4="citu pasākumu izmaksas",IF('11a+c+n'!$Q24="C",'11a+c+n'!O24,0))</f>
        <v>0</v>
      </c>
      <c r="P24" s="122">
        <f>IF($C$4="citu pasākumu izmaksas",IF('11a+c+n'!$Q24="C",'11a+c+n'!P24,0))</f>
        <v>0</v>
      </c>
    </row>
    <row r="25" spans="1:16" x14ac:dyDescent="0.2">
      <c r="A25" s="53">
        <f>IF(P25=0,0,IF(COUNTBLANK(P25)=1,0,COUNTA($P$14:P25)))</f>
        <v>0</v>
      </c>
      <c r="B25" s="24">
        <f>IF($C$4="citu pasākumu izmaksas",IF('11a+c+n'!$Q25="C",'11a+c+n'!B25,0))</f>
        <v>0</v>
      </c>
      <c r="C25" s="24">
        <f>IF($C$4="citu pasākumu izmaksas",IF('11a+c+n'!$Q25="C",'11a+c+n'!C25,0))</f>
        <v>0</v>
      </c>
      <c r="D25" s="24">
        <f>IF($C$4="citu pasākumu izmaksas",IF('11a+c+n'!$Q25="C",'11a+c+n'!D25,0))</f>
        <v>0</v>
      </c>
      <c r="E25" s="47"/>
      <c r="F25" s="68"/>
      <c r="G25" s="121"/>
      <c r="H25" s="121">
        <f>IF($C$4="citu pasākumu izmaksas",IF('11a+c+n'!$Q25="C",'11a+c+n'!H25,0))</f>
        <v>0</v>
      </c>
      <c r="I25" s="121"/>
      <c r="J25" s="121"/>
      <c r="K25" s="122">
        <f>IF($C$4="citu pasākumu izmaksas",IF('11a+c+n'!$Q25="C",'11a+c+n'!K25,0))</f>
        <v>0</v>
      </c>
      <c r="L25" s="84">
        <f>IF($C$4="citu pasākumu izmaksas",IF('11a+c+n'!$Q25="C",'11a+c+n'!L25,0))</f>
        <v>0</v>
      </c>
      <c r="M25" s="121">
        <f>IF($C$4="citu pasākumu izmaksas",IF('11a+c+n'!$Q25="C",'11a+c+n'!M25,0))</f>
        <v>0</v>
      </c>
      <c r="N25" s="121">
        <f>IF($C$4="citu pasākumu izmaksas",IF('11a+c+n'!$Q25="C",'11a+c+n'!N25,0))</f>
        <v>0</v>
      </c>
      <c r="O25" s="121">
        <f>IF($C$4="citu pasākumu izmaksas",IF('11a+c+n'!$Q25="C",'11a+c+n'!O25,0))</f>
        <v>0</v>
      </c>
      <c r="P25" s="122">
        <f>IF($C$4="citu pasākumu izmaksas",IF('11a+c+n'!$Q25="C",'11a+c+n'!P25,0))</f>
        <v>0</v>
      </c>
    </row>
    <row r="26" spans="1:16" x14ac:dyDescent="0.2">
      <c r="A26" s="53">
        <f>IF(P26=0,0,IF(COUNTBLANK(P26)=1,0,COUNTA($P$14:P26)))</f>
        <v>0</v>
      </c>
      <c r="B26" s="24">
        <f>IF($C$4="citu pasākumu izmaksas",IF('11a+c+n'!$Q26="C",'11a+c+n'!B26,0))</f>
        <v>0</v>
      </c>
      <c r="C26" s="24">
        <f>IF($C$4="citu pasākumu izmaksas",IF('11a+c+n'!$Q26="C",'11a+c+n'!C26,0))</f>
        <v>0</v>
      </c>
      <c r="D26" s="24">
        <f>IF($C$4="citu pasākumu izmaksas",IF('11a+c+n'!$Q26="C",'11a+c+n'!D26,0))</f>
        <v>0</v>
      </c>
      <c r="E26" s="47"/>
      <c r="F26" s="68"/>
      <c r="G26" s="121"/>
      <c r="H26" s="121">
        <f>IF($C$4="citu pasākumu izmaksas",IF('11a+c+n'!$Q26="C",'11a+c+n'!H26,0))</f>
        <v>0</v>
      </c>
      <c r="I26" s="121"/>
      <c r="J26" s="121"/>
      <c r="K26" s="122">
        <f>IF($C$4="citu pasākumu izmaksas",IF('11a+c+n'!$Q26="C",'11a+c+n'!K26,0))</f>
        <v>0</v>
      </c>
      <c r="L26" s="84">
        <f>IF($C$4="citu pasākumu izmaksas",IF('11a+c+n'!$Q26="C",'11a+c+n'!L26,0))</f>
        <v>0</v>
      </c>
      <c r="M26" s="121">
        <f>IF($C$4="citu pasākumu izmaksas",IF('11a+c+n'!$Q26="C",'11a+c+n'!M26,0))</f>
        <v>0</v>
      </c>
      <c r="N26" s="121">
        <f>IF($C$4="citu pasākumu izmaksas",IF('11a+c+n'!$Q26="C",'11a+c+n'!N26,0))</f>
        <v>0</v>
      </c>
      <c r="O26" s="121">
        <f>IF($C$4="citu pasākumu izmaksas",IF('11a+c+n'!$Q26="C",'11a+c+n'!O26,0))</f>
        <v>0</v>
      </c>
      <c r="P26" s="122">
        <f>IF($C$4="citu pasākumu izmaksas",IF('11a+c+n'!$Q26="C",'11a+c+n'!P26,0))</f>
        <v>0</v>
      </c>
    </row>
    <row r="27" spans="1:16" x14ac:dyDescent="0.2">
      <c r="A27" s="53">
        <f>IF(P27=0,0,IF(COUNTBLANK(P27)=1,0,COUNTA($P$14:P27)))</f>
        <v>0</v>
      </c>
      <c r="B27" s="24">
        <f>IF($C$4="citu pasākumu izmaksas",IF('11a+c+n'!$Q27="C",'11a+c+n'!B27,0))</f>
        <v>0</v>
      </c>
      <c r="C27" s="24">
        <f>IF($C$4="citu pasākumu izmaksas",IF('11a+c+n'!$Q27="C",'11a+c+n'!C27,0))</f>
        <v>0</v>
      </c>
      <c r="D27" s="24">
        <f>IF($C$4="citu pasākumu izmaksas",IF('11a+c+n'!$Q27="C",'11a+c+n'!D27,0))</f>
        <v>0</v>
      </c>
      <c r="E27" s="47"/>
      <c r="F27" s="68"/>
      <c r="G27" s="121"/>
      <c r="H27" s="121">
        <f>IF($C$4="citu pasākumu izmaksas",IF('11a+c+n'!$Q27="C",'11a+c+n'!H27,0))</f>
        <v>0</v>
      </c>
      <c r="I27" s="121"/>
      <c r="J27" s="121"/>
      <c r="K27" s="122">
        <f>IF($C$4="citu pasākumu izmaksas",IF('11a+c+n'!$Q27="C",'11a+c+n'!K27,0))</f>
        <v>0</v>
      </c>
      <c r="L27" s="84">
        <f>IF($C$4="citu pasākumu izmaksas",IF('11a+c+n'!$Q27="C",'11a+c+n'!L27,0))</f>
        <v>0</v>
      </c>
      <c r="M27" s="121">
        <f>IF($C$4="citu pasākumu izmaksas",IF('11a+c+n'!$Q27="C",'11a+c+n'!M27,0))</f>
        <v>0</v>
      </c>
      <c r="N27" s="121">
        <f>IF($C$4="citu pasākumu izmaksas",IF('11a+c+n'!$Q27="C",'11a+c+n'!N27,0))</f>
        <v>0</v>
      </c>
      <c r="O27" s="121">
        <f>IF($C$4="citu pasākumu izmaksas",IF('11a+c+n'!$Q27="C",'11a+c+n'!O27,0))</f>
        <v>0</v>
      </c>
      <c r="P27" s="122">
        <f>IF($C$4="citu pasākumu izmaksas",IF('11a+c+n'!$Q27="C",'11a+c+n'!P27,0))</f>
        <v>0</v>
      </c>
    </row>
    <row r="28" spans="1:16" x14ac:dyDescent="0.2">
      <c r="A28" s="53">
        <f>IF(P28=0,0,IF(COUNTBLANK(P28)=1,0,COUNTA($P$14:P28)))</f>
        <v>0</v>
      </c>
      <c r="B28" s="24">
        <f>IF($C$4="citu pasākumu izmaksas",IF('11a+c+n'!$Q28="C",'11a+c+n'!B28,0))</f>
        <v>0</v>
      </c>
      <c r="C28" s="24">
        <f>IF($C$4="citu pasākumu izmaksas",IF('11a+c+n'!$Q28="C",'11a+c+n'!C28,0))</f>
        <v>0</v>
      </c>
      <c r="D28" s="24">
        <f>IF($C$4="citu pasākumu izmaksas",IF('11a+c+n'!$Q28="C",'11a+c+n'!D28,0))</f>
        <v>0</v>
      </c>
      <c r="E28" s="47"/>
      <c r="F28" s="68"/>
      <c r="G28" s="121"/>
      <c r="H28" s="121">
        <f>IF($C$4="citu pasākumu izmaksas",IF('11a+c+n'!$Q28="C",'11a+c+n'!H28,0))</f>
        <v>0</v>
      </c>
      <c r="I28" s="121"/>
      <c r="J28" s="121"/>
      <c r="K28" s="122">
        <f>IF($C$4="citu pasākumu izmaksas",IF('11a+c+n'!$Q28="C",'11a+c+n'!K28,0))</f>
        <v>0</v>
      </c>
      <c r="L28" s="84">
        <f>IF($C$4="citu pasākumu izmaksas",IF('11a+c+n'!$Q28="C",'11a+c+n'!L28,0))</f>
        <v>0</v>
      </c>
      <c r="M28" s="121">
        <f>IF($C$4="citu pasākumu izmaksas",IF('11a+c+n'!$Q28="C",'11a+c+n'!M28,0))</f>
        <v>0</v>
      </c>
      <c r="N28" s="121">
        <f>IF($C$4="citu pasākumu izmaksas",IF('11a+c+n'!$Q28="C",'11a+c+n'!N28,0))</f>
        <v>0</v>
      </c>
      <c r="O28" s="121">
        <f>IF($C$4="citu pasākumu izmaksas",IF('11a+c+n'!$Q28="C",'11a+c+n'!O28,0))</f>
        <v>0</v>
      </c>
      <c r="P28" s="122">
        <f>IF($C$4="citu pasākumu izmaksas",IF('11a+c+n'!$Q28="C",'11a+c+n'!P28,0))</f>
        <v>0</v>
      </c>
    </row>
    <row r="29" spans="1:16" x14ac:dyDescent="0.2">
      <c r="A29" s="53">
        <f>IF(P29=0,0,IF(COUNTBLANK(P29)=1,0,COUNTA($P$14:P29)))</f>
        <v>0</v>
      </c>
      <c r="B29" s="24">
        <f>IF($C$4="citu pasākumu izmaksas",IF('11a+c+n'!$Q29="C",'11a+c+n'!B29,0))</f>
        <v>0</v>
      </c>
      <c r="C29" s="24">
        <f>IF($C$4="citu pasākumu izmaksas",IF('11a+c+n'!$Q29="C",'11a+c+n'!C29,0))</f>
        <v>0</v>
      </c>
      <c r="D29" s="24">
        <f>IF($C$4="citu pasākumu izmaksas",IF('11a+c+n'!$Q29="C",'11a+c+n'!D29,0))</f>
        <v>0</v>
      </c>
      <c r="E29" s="47"/>
      <c r="F29" s="68"/>
      <c r="G29" s="121"/>
      <c r="H29" s="121">
        <f>IF($C$4="citu pasākumu izmaksas",IF('11a+c+n'!$Q29="C",'11a+c+n'!H29,0))</f>
        <v>0</v>
      </c>
      <c r="I29" s="121"/>
      <c r="J29" s="121"/>
      <c r="K29" s="122">
        <f>IF($C$4="citu pasākumu izmaksas",IF('11a+c+n'!$Q29="C",'11a+c+n'!K29,0))</f>
        <v>0</v>
      </c>
      <c r="L29" s="84">
        <f>IF($C$4="citu pasākumu izmaksas",IF('11a+c+n'!$Q29="C",'11a+c+n'!L29,0))</f>
        <v>0</v>
      </c>
      <c r="M29" s="121">
        <f>IF($C$4="citu pasākumu izmaksas",IF('11a+c+n'!$Q29="C",'11a+c+n'!M29,0))</f>
        <v>0</v>
      </c>
      <c r="N29" s="121">
        <f>IF($C$4="citu pasākumu izmaksas",IF('11a+c+n'!$Q29="C",'11a+c+n'!N29,0))</f>
        <v>0</v>
      </c>
      <c r="O29" s="121">
        <f>IF($C$4="citu pasākumu izmaksas",IF('11a+c+n'!$Q29="C",'11a+c+n'!O29,0))</f>
        <v>0</v>
      </c>
      <c r="P29" s="122">
        <f>IF($C$4="citu pasākumu izmaksas",IF('11a+c+n'!$Q29="C",'11a+c+n'!P29,0))</f>
        <v>0</v>
      </c>
    </row>
    <row r="30" spans="1:16" x14ac:dyDescent="0.2">
      <c r="A30" s="53">
        <f>IF(P30=0,0,IF(COUNTBLANK(P30)=1,0,COUNTA($P$14:P30)))</f>
        <v>0</v>
      </c>
      <c r="B30" s="24">
        <f>IF($C$4="citu pasākumu izmaksas",IF('11a+c+n'!$Q30="C",'11a+c+n'!B30,0))</f>
        <v>0</v>
      </c>
      <c r="C30" s="24">
        <f>IF($C$4="citu pasākumu izmaksas",IF('11a+c+n'!$Q30="C",'11a+c+n'!C30,0))</f>
        <v>0</v>
      </c>
      <c r="D30" s="24">
        <f>IF($C$4="citu pasākumu izmaksas",IF('11a+c+n'!$Q30="C",'11a+c+n'!D30,0))</f>
        <v>0</v>
      </c>
      <c r="E30" s="47"/>
      <c r="F30" s="68"/>
      <c r="G30" s="121"/>
      <c r="H30" s="121">
        <f>IF($C$4="citu pasākumu izmaksas",IF('11a+c+n'!$Q30="C",'11a+c+n'!H30,0))</f>
        <v>0</v>
      </c>
      <c r="I30" s="121"/>
      <c r="J30" s="121"/>
      <c r="K30" s="122">
        <f>IF($C$4="citu pasākumu izmaksas",IF('11a+c+n'!$Q30="C",'11a+c+n'!K30,0))</f>
        <v>0</v>
      </c>
      <c r="L30" s="84">
        <f>IF($C$4="citu pasākumu izmaksas",IF('11a+c+n'!$Q30="C",'11a+c+n'!L30,0))</f>
        <v>0</v>
      </c>
      <c r="M30" s="121">
        <f>IF($C$4="citu pasākumu izmaksas",IF('11a+c+n'!$Q30="C",'11a+c+n'!M30,0))</f>
        <v>0</v>
      </c>
      <c r="N30" s="121">
        <f>IF($C$4="citu pasākumu izmaksas",IF('11a+c+n'!$Q30="C",'11a+c+n'!N30,0))</f>
        <v>0</v>
      </c>
      <c r="O30" s="121">
        <f>IF($C$4="citu pasākumu izmaksas",IF('11a+c+n'!$Q30="C",'11a+c+n'!O30,0))</f>
        <v>0</v>
      </c>
      <c r="P30" s="122">
        <f>IF($C$4="citu pasākumu izmaksas",IF('11a+c+n'!$Q30="C",'11a+c+n'!P30,0))</f>
        <v>0</v>
      </c>
    </row>
    <row r="31" spans="1:16" x14ac:dyDescent="0.2">
      <c r="A31" s="53">
        <f>IF(P31=0,0,IF(COUNTBLANK(P31)=1,0,COUNTA($P$14:P31)))</f>
        <v>0</v>
      </c>
      <c r="B31" s="24">
        <f>IF($C$4="citu pasākumu izmaksas",IF('11a+c+n'!$Q31="C",'11a+c+n'!B31,0))</f>
        <v>0</v>
      </c>
      <c r="C31" s="24">
        <f>IF($C$4="citu pasākumu izmaksas",IF('11a+c+n'!$Q31="C",'11a+c+n'!C31,0))</f>
        <v>0</v>
      </c>
      <c r="D31" s="24">
        <f>IF($C$4="citu pasākumu izmaksas",IF('11a+c+n'!$Q31="C",'11a+c+n'!D31,0))</f>
        <v>0</v>
      </c>
      <c r="E31" s="47"/>
      <c r="F31" s="68"/>
      <c r="G31" s="121"/>
      <c r="H31" s="121">
        <f>IF($C$4="citu pasākumu izmaksas",IF('11a+c+n'!$Q31="C",'11a+c+n'!H31,0))</f>
        <v>0</v>
      </c>
      <c r="I31" s="121"/>
      <c r="J31" s="121"/>
      <c r="K31" s="122">
        <f>IF($C$4="citu pasākumu izmaksas",IF('11a+c+n'!$Q31="C",'11a+c+n'!K31,0))</f>
        <v>0</v>
      </c>
      <c r="L31" s="84">
        <f>IF($C$4="citu pasākumu izmaksas",IF('11a+c+n'!$Q31="C",'11a+c+n'!L31,0))</f>
        <v>0</v>
      </c>
      <c r="M31" s="121">
        <f>IF($C$4="citu pasākumu izmaksas",IF('11a+c+n'!$Q31="C",'11a+c+n'!M31,0))</f>
        <v>0</v>
      </c>
      <c r="N31" s="121">
        <f>IF($C$4="citu pasākumu izmaksas",IF('11a+c+n'!$Q31="C",'11a+c+n'!N31,0))</f>
        <v>0</v>
      </c>
      <c r="O31" s="121">
        <f>IF($C$4="citu pasākumu izmaksas",IF('11a+c+n'!$Q31="C",'11a+c+n'!O31,0))</f>
        <v>0</v>
      </c>
      <c r="P31" s="122">
        <f>IF($C$4="citu pasākumu izmaksas",IF('11a+c+n'!$Q31="C",'11a+c+n'!P31,0))</f>
        <v>0</v>
      </c>
    </row>
    <row r="32" spans="1:16" x14ac:dyDescent="0.2">
      <c r="A32" s="53">
        <f>IF(P32=0,0,IF(COUNTBLANK(P32)=1,0,COUNTA($P$14:P32)))</f>
        <v>0</v>
      </c>
      <c r="B32" s="24">
        <f>IF($C$4="citu pasākumu izmaksas",IF('11a+c+n'!$Q32="C",'11a+c+n'!B32,0))</f>
        <v>0</v>
      </c>
      <c r="C32" s="24">
        <f>IF($C$4="citu pasākumu izmaksas",IF('11a+c+n'!$Q32="C",'11a+c+n'!C32,0))</f>
        <v>0</v>
      </c>
      <c r="D32" s="24">
        <f>IF($C$4="citu pasākumu izmaksas",IF('11a+c+n'!$Q32="C",'11a+c+n'!D32,0))</f>
        <v>0</v>
      </c>
      <c r="E32" s="47"/>
      <c r="F32" s="68"/>
      <c r="G32" s="121"/>
      <c r="H32" s="121">
        <f>IF($C$4="citu pasākumu izmaksas",IF('11a+c+n'!$Q32="C",'11a+c+n'!H32,0))</f>
        <v>0</v>
      </c>
      <c r="I32" s="121"/>
      <c r="J32" s="121"/>
      <c r="K32" s="122">
        <f>IF($C$4="citu pasākumu izmaksas",IF('11a+c+n'!$Q32="C",'11a+c+n'!K32,0))</f>
        <v>0</v>
      </c>
      <c r="L32" s="84">
        <f>IF($C$4="citu pasākumu izmaksas",IF('11a+c+n'!$Q32="C",'11a+c+n'!L32,0))</f>
        <v>0</v>
      </c>
      <c r="M32" s="121">
        <f>IF($C$4="citu pasākumu izmaksas",IF('11a+c+n'!$Q32="C",'11a+c+n'!M32,0))</f>
        <v>0</v>
      </c>
      <c r="N32" s="121">
        <f>IF($C$4="citu pasākumu izmaksas",IF('11a+c+n'!$Q32="C",'11a+c+n'!N32,0))</f>
        <v>0</v>
      </c>
      <c r="O32" s="121">
        <f>IF($C$4="citu pasākumu izmaksas",IF('11a+c+n'!$Q32="C",'11a+c+n'!O32,0))</f>
        <v>0</v>
      </c>
      <c r="P32" s="122">
        <f>IF($C$4="citu pasākumu izmaksas",IF('11a+c+n'!$Q32="C",'11a+c+n'!P32,0))</f>
        <v>0</v>
      </c>
    </row>
    <row r="33" spans="1:16" x14ac:dyDescent="0.2">
      <c r="A33" s="53">
        <f>IF(P33=0,0,IF(COUNTBLANK(P33)=1,0,COUNTA($P$14:P33)))</f>
        <v>0</v>
      </c>
      <c r="B33" s="24">
        <f>IF($C$4="citu pasākumu izmaksas",IF('11a+c+n'!$Q33="C",'11a+c+n'!B33,0))</f>
        <v>0</v>
      </c>
      <c r="C33" s="24">
        <f>IF($C$4="citu pasākumu izmaksas",IF('11a+c+n'!$Q33="C",'11a+c+n'!C33,0))</f>
        <v>0</v>
      </c>
      <c r="D33" s="24">
        <f>IF($C$4="citu pasākumu izmaksas",IF('11a+c+n'!$Q33="C",'11a+c+n'!D33,0))</f>
        <v>0</v>
      </c>
      <c r="E33" s="47"/>
      <c r="F33" s="68"/>
      <c r="G33" s="121"/>
      <c r="H33" s="121">
        <f>IF($C$4="citu pasākumu izmaksas",IF('11a+c+n'!$Q33="C",'11a+c+n'!H33,0))</f>
        <v>0</v>
      </c>
      <c r="I33" s="121"/>
      <c r="J33" s="121"/>
      <c r="K33" s="122">
        <f>IF($C$4="citu pasākumu izmaksas",IF('11a+c+n'!$Q33="C",'11a+c+n'!K33,0))</f>
        <v>0</v>
      </c>
      <c r="L33" s="84">
        <f>IF($C$4="citu pasākumu izmaksas",IF('11a+c+n'!$Q33="C",'11a+c+n'!L33,0))</f>
        <v>0</v>
      </c>
      <c r="M33" s="121">
        <f>IF($C$4="citu pasākumu izmaksas",IF('11a+c+n'!$Q33="C",'11a+c+n'!M33,0))</f>
        <v>0</v>
      </c>
      <c r="N33" s="121">
        <f>IF($C$4="citu pasākumu izmaksas",IF('11a+c+n'!$Q33="C",'11a+c+n'!N33,0))</f>
        <v>0</v>
      </c>
      <c r="O33" s="121">
        <f>IF($C$4="citu pasākumu izmaksas",IF('11a+c+n'!$Q33="C",'11a+c+n'!O33,0))</f>
        <v>0</v>
      </c>
      <c r="P33" s="122">
        <f>IF($C$4="citu pasākumu izmaksas",IF('11a+c+n'!$Q33="C",'11a+c+n'!P33,0))</f>
        <v>0</v>
      </c>
    </row>
    <row r="34" spans="1:16" x14ac:dyDescent="0.2">
      <c r="A34" s="53">
        <f>IF(P34=0,0,IF(COUNTBLANK(P34)=1,0,COUNTA($P$14:P34)))</f>
        <v>0</v>
      </c>
      <c r="B34" s="24">
        <f>IF($C$4="citu pasākumu izmaksas",IF('11a+c+n'!$Q34="C",'11a+c+n'!B34,0))</f>
        <v>0</v>
      </c>
      <c r="C34" s="24">
        <f>IF($C$4="citu pasākumu izmaksas",IF('11a+c+n'!$Q34="C",'11a+c+n'!C34,0))</f>
        <v>0</v>
      </c>
      <c r="D34" s="24">
        <f>IF($C$4="citu pasākumu izmaksas",IF('11a+c+n'!$Q34="C",'11a+c+n'!D34,0))</f>
        <v>0</v>
      </c>
      <c r="E34" s="47"/>
      <c r="F34" s="68"/>
      <c r="G34" s="121"/>
      <c r="H34" s="121">
        <f>IF($C$4="citu pasākumu izmaksas",IF('11a+c+n'!$Q34="C",'11a+c+n'!H34,0))</f>
        <v>0</v>
      </c>
      <c r="I34" s="121"/>
      <c r="J34" s="121"/>
      <c r="K34" s="122">
        <f>IF($C$4="citu pasākumu izmaksas",IF('11a+c+n'!$Q34="C",'11a+c+n'!K34,0))</f>
        <v>0</v>
      </c>
      <c r="L34" s="84">
        <f>IF($C$4="citu pasākumu izmaksas",IF('11a+c+n'!$Q34="C",'11a+c+n'!L34,0))</f>
        <v>0</v>
      </c>
      <c r="M34" s="121">
        <f>IF($C$4="citu pasākumu izmaksas",IF('11a+c+n'!$Q34="C",'11a+c+n'!M34,0))</f>
        <v>0</v>
      </c>
      <c r="N34" s="121">
        <f>IF($C$4="citu pasākumu izmaksas",IF('11a+c+n'!$Q34="C",'11a+c+n'!N34,0))</f>
        <v>0</v>
      </c>
      <c r="O34" s="121">
        <f>IF($C$4="citu pasākumu izmaksas",IF('11a+c+n'!$Q34="C",'11a+c+n'!O34,0))</f>
        <v>0</v>
      </c>
      <c r="P34" s="122">
        <f>IF($C$4="citu pasākumu izmaksas",IF('11a+c+n'!$Q34="C",'11a+c+n'!P34,0))</f>
        <v>0</v>
      </c>
    </row>
    <row r="35" spans="1:16" x14ac:dyDescent="0.2">
      <c r="A35" s="53">
        <f>IF(P35=0,0,IF(COUNTBLANK(P35)=1,0,COUNTA($P$14:P35)))</f>
        <v>0</v>
      </c>
      <c r="B35" s="24">
        <f>IF($C$4="citu pasākumu izmaksas",IF('11a+c+n'!$Q35="C",'11a+c+n'!B35,0))</f>
        <v>0</v>
      </c>
      <c r="C35" s="24">
        <f>IF($C$4="citu pasākumu izmaksas",IF('11a+c+n'!$Q35="C",'11a+c+n'!C35,0))</f>
        <v>0</v>
      </c>
      <c r="D35" s="24">
        <f>IF($C$4="citu pasākumu izmaksas",IF('11a+c+n'!$Q35="C",'11a+c+n'!D35,0))</f>
        <v>0</v>
      </c>
      <c r="E35" s="47"/>
      <c r="F35" s="68"/>
      <c r="G35" s="121"/>
      <c r="H35" s="121">
        <f>IF($C$4="citu pasākumu izmaksas",IF('11a+c+n'!$Q35="C",'11a+c+n'!H35,0))</f>
        <v>0</v>
      </c>
      <c r="I35" s="121"/>
      <c r="J35" s="121"/>
      <c r="K35" s="122">
        <f>IF($C$4="citu pasākumu izmaksas",IF('11a+c+n'!$Q35="C",'11a+c+n'!K35,0))</f>
        <v>0</v>
      </c>
      <c r="L35" s="84">
        <f>IF($C$4="citu pasākumu izmaksas",IF('11a+c+n'!$Q35="C",'11a+c+n'!L35,0))</f>
        <v>0</v>
      </c>
      <c r="M35" s="121">
        <f>IF($C$4="citu pasākumu izmaksas",IF('11a+c+n'!$Q35="C",'11a+c+n'!M35,0))</f>
        <v>0</v>
      </c>
      <c r="N35" s="121">
        <f>IF($C$4="citu pasākumu izmaksas",IF('11a+c+n'!$Q35="C",'11a+c+n'!N35,0))</f>
        <v>0</v>
      </c>
      <c r="O35" s="121">
        <f>IF($C$4="citu pasākumu izmaksas",IF('11a+c+n'!$Q35="C",'11a+c+n'!O35,0))</f>
        <v>0</v>
      </c>
      <c r="P35" s="122">
        <f>IF($C$4="citu pasākumu izmaksas",IF('11a+c+n'!$Q35="C",'11a+c+n'!P35,0))</f>
        <v>0</v>
      </c>
    </row>
    <row r="36" spans="1:16" x14ac:dyDescent="0.2">
      <c r="A36" s="53">
        <f>IF(P36=0,0,IF(COUNTBLANK(P36)=1,0,COUNTA($P$14:P36)))</f>
        <v>0</v>
      </c>
      <c r="B36" s="24">
        <f>IF($C$4="citu pasākumu izmaksas",IF('11a+c+n'!$Q36="C",'11a+c+n'!B36,0))</f>
        <v>0</v>
      </c>
      <c r="C36" s="24">
        <f>IF($C$4="citu pasākumu izmaksas",IF('11a+c+n'!$Q36="C",'11a+c+n'!C36,0))</f>
        <v>0</v>
      </c>
      <c r="D36" s="24">
        <f>IF($C$4="citu pasākumu izmaksas",IF('11a+c+n'!$Q36="C",'11a+c+n'!D36,0))</f>
        <v>0</v>
      </c>
      <c r="E36" s="47"/>
      <c r="F36" s="68"/>
      <c r="G36" s="121"/>
      <c r="H36" s="121">
        <f>IF($C$4="citu pasākumu izmaksas",IF('11a+c+n'!$Q36="C",'11a+c+n'!H36,0))</f>
        <v>0</v>
      </c>
      <c r="I36" s="121"/>
      <c r="J36" s="121"/>
      <c r="K36" s="122">
        <f>IF($C$4="citu pasākumu izmaksas",IF('11a+c+n'!$Q36="C",'11a+c+n'!K36,0))</f>
        <v>0</v>
      </c>
      <c r="L36" s="84">
        <f>IF($C$4="citu pasākumu izmaksas",IF('11a+c+n'!$Q36="C",'11a+c+n'!L36,0))</f>
        <v>0</v>
      </c>
      <c r="M36" s="121">
        <f>IF($C$4="citu pasākumu izmaksas",IF('11a+c+n'!$Q36="C",'11a+c+n'!M36,0))</f>
        <v>0</v>
      </c>
      <c r="N36" s="121">
        <f>IF($C$4="citu pasākumu izmaksas",IF('11a+c+n'!$Q36="C",'11a+c+n'!N36,0))</f>
        <v>0</v>
      </c>
      <c r="O36" s="121">
        <f>IF($C$4="citu pasākumu izmaksas",IF('11a+c+n'!$Q36="C",'11a+c+n'!O36,0))</f>
        <v>0</v>
      </c>
      <c r="P36" s="122">
        <f>IF($C$4="citu pasākumu izmaksas",IF('11a+c+n'!$Q36="C",'11a+c+n'!P36,0))</f>
        <v>0</v>
      </c>
    </row>
    <row r="37" spans="1:16" x14ac:dyDescent="0.2">
      <c r="A37" s="53">
        <f>IF(P37=0,0,IF(COUNTBLANK(P37)=1,0,COUNTA($P$14:P37)))</f>
        <v>0</v>
      </c>
      <c r="B37" s="24">
        <f>IF($C$4="citu pasākumu izmaksas",IF('11a+c+n'!$Q37="C",'11a+c+n'!B37,0))</f>
        <v>0</v>
      </c>
      <c r="C37" s="24">
        <f>IF($C$4="citu pasākumu izmaksas",IF('11a+c+n'!$Q37="C",'11a+c+n'!C37,0))</f>
        <v>0</v>
      </c>
      <c r="D37" s="24">
        <f>IF($C$4="citu pasākumu izmaksas",IF('11a+c+n'!$Q37="C",'11a+c+n'!D37,0))</f>
        <v>0</v>
      </c>
      <c r="E37" s="47"/>
      <c r="F37" s="68"/>
      <c r="G37" s="121"/>
      <c r="H37" s="121">
        <f>IF($C$4="citu pasākumu izmaksas",IF('11a+c+n'!$Q37="C",'11a+c+n'!H37,0))</f>
        <v>0</v>
      </c>
      <c r="I37" s="121"/>
      <c r="J37" s="121"/>
      <c r="K37" s="122">
        <f>IF($C$4="citu pasākumu izmaksas",IF('11a+c+n'!$Q37="C",'11a+c+n'!K37,0))</f>
        <v>0</v>
      </c>
      <c r="L37" s="84">
        <f>IF($C$4="citu pasākumu izmaksas",IF('11a+c+n'!$Q37="C",'11a+c+n'!L37,0))</f>
        <v>0</v>
      </c>
      <c r="M37" s="121">
        <f>IF($C$4="citu pasākumu izmaksas",IF('11a+c+n'!$Q37="C",'11a+c+n'!M37,0))</f>
        <v>0</v>
      </c>
      <c r="N37" s="121">
        <f>IF($C$4="citu pasākumu izmaksas",IF('11a+c+n'!$Q37="C",'11a+c+n'!N37,0))</f>
        <v>0</v>
      </c>
      <c r="O37" s="121">
        <f>IF($C$4="citu pasākumu izmaksas",IF('11a+c+n'!$Q37="C",'11a+c+n'!O37,0))</f>
        <v>0</v>
      </c>
      <c r="P37" s="122">
        <f>IF($C$4="citu pasākumu izmaksas",IF('11a+c+n'!$Q37="C",'11a+c+n'!P37,0))</f>
        <v>0</v>
      </c>
    </row>
    <row r="38" spans="1:16" x14ac:dyDescent="0.2">
      <c r="A38" s="53">
        <f>IF(P38=0,0,IF(COUNTBLANK(P38)=1,0,COUNTA($P$14:P38)))</f>
        <v>0</v>
      </c>
      <c r="B38" s="24">
        <f>IF($C$4="citu pasākumu izmaksas",IF('11a+c+n'!$Q38="C",'11a+c+n'!B38,0))</f>
        <v>0</v>
      </c>
      <c r="C38" s="24">
        <f>IF($C$4="citu pasākumu izmaksas",IF('11a+c+n'!$Q38="C",'11a+c+n'!C38,0))</f>
        <v>0</v>
      </c>
      <c r="D38" s="24">
        <f>IF($C$4="citu pasākumu izmaksas",IF('11a+c+n'!$Q38="C",'11a+c+n'!D38,0))</f>
        <v>0</v>
      </c>
      <c r="E38" s="47"/>
      <c r="F38" s="68"/>
      <c r="G38" s="121"/>
      <c r="H38" s="121">
        <f>IF($C$4="citu pasākumu izmaksas",IF('11a+c+n'!$Q38="C",'11a+c+n'!H38,0))</f>
        <v>0</v>
      </c>
      <c r="I38" s="121"/>
      <c r="J38" s="121"/>
      <c r="K38" s="122">
        <f>IF($C$4="citu pasākumu izmaksas",IF('11a+c+n'!$Q38="C",'11a+c+n'!K38,0))</f>
        <v>0</v>
      </c>
      <c r="L38" s="84">
        <f>IF($C$4="citu pasākumu izmaksas",IF('11a+c+n'!$Q38="C",'11a+c+n'!L38,0))</f>
        <v>0</v>
      </c>
      <c r="M38" s="121">
        <f>IF($C$4="citu pasākumu izmaksas",IF('11a+c+n'!$Q38="C",'11a+c+n'!M38,0))</f>
        <v>0</v>
      </c>
      <c r="N38" s="121">
        <f>IF($C$4="citu pasākumu izmaksas",IF('11a+c+n'!$Q38="C",'11a+c+n'!N38,0))</f>
        <v>0</v>
      </c>
      <c r="O38" s="121">
        <f>IF($C$4="citu pasākumu izmaksas",IF('11a+c+n'!$Q38="C",'11a+c+n'!O38,0))</f>
        <v>0</v>
      </c>
      <c r="P38" s="122">
        <f>IF($C$4="citu pasākumu izmaksas",IF('11a+c+n'!$Q38="C",'11a+c+n'!P38,0))</f>
        <v>0</v>
      </c>
    </row>
    <row r="39" spans="1:16" x14ac:dyDescent="0.2">
      <c r="A39" s="53">
        <f>IF(P39=0,0,IF(COUNTBLANK(P39)=1,0,COUNTA($P$14:P39)))</f>
        <v>0</v>
      </c>
      <c r="B39" s="24">
        <f>IF($C$4="citu pasākumu izmaksas",IF('11a+c+n'!$Q39="C",'11a+c+n'!B39,0))</f>
        <v>0</v>
      </c>
      <c r="C39" s="24">
        <f>IF($C$4="citu pasākumu izmaksas",IF('11a+c+n'!$Q39="C",'11a+c+n'!C39,0))</f>
        <v>0</v>
      </c>
      <c r="D39" s="24">
        <f>IF($C$4="citu pasākumu izmaksas",IF('11a+c+n'!$Q39="C",'11a+c+n'!D39,0))</f>
        <v>0</v>
      </c>
      <c r="E39" s="47"/>
      <c r="F39" s="68"/>
      <c r="G39" s="121"/>
      <c r="H39" s="121">
        <f>IF($C$4="citu pasākumu izmaksas",IF('11a+c+n'!$Q39="C",'11a+c+n'!H39,0))</f>
        <v>0</v>
      </c>
      <c r="I39" s="121"/>
      <c r="J39" s="121"/>
      <c r="K39" s="122">
        <f>IF($C$4="citu pasākumu izmaksas",IF('11a+c+n'!$Q39="C",'11a+c+n'!K39,0))</f>
        <v>0</v>
      </c>
      <c r="L39" s="84">
        <f>IF($C$4="citu pasākumu izmaksas",IF('11a+c+n'!$Q39="C",'11a+c+n'!L39,0))</f>
        <v>0</v>
      </c>
      <c r="M39" s="121">
        <f>IF($C$4="citu pasākumu izmaksas",IF('11a+c+n'!$Q39="C",'11a+c+n'!M39,0))</f>
        <v>0</v>
      </c>
      <c r="N39" s="121">
        <f>IF($C$4="citu pasākumu izmaksas",IF('11a+c+n'!$Q39="C",'11a+c+n'!N39,0))</f>
        <v>0</v>
      </c>
      <c r="O39" s="121">
        <f>IF($C$4="citu pasākumu izmaksas",IF('11a+c+n'!$Q39="C",'11a+c+n'!O39,0))</f>
        <v>0</v>
      </c>
      <c r="P39" s="122">
        <f>IF($C$4="citu pasākumu izmaksas",IF('11a+c+n'!$Q39="C",'11a+c+n'!P39,0))</f>
        <v>0</v>
      </c>
    </row>
    <row r="40" spans="1:16" x14ac:dyDescent="0.2">
      <c r="A40" s="53">
        <f>IF(P40=0,0,IF(COUNTBLANK(P40)=1,0,COUNTA($P$14:P40)))</f>
        <v>0</v>
      </c>
      <c r="B40" s="24">
        <f>IF($C$4="citu pasākumu izmaksas",IF('11a+c+n'!$Q40="C",'11a+c+n'!B40,0))</f>
        <v>0</v>
      </c>
      <c r="C40" s="24">
        <f>IF($C$4="citu pasākumu izmaksas",IF('11a+c+n'!$Q40="C",'11a+c+n'!C40,0))</f>
        <v>0</v>
      </c>
      <c r="D40" s="24">
        <f>IF($C$4="citu pasākumu izmaksas",IF('11a+c+n'!$Q40="C",'11a+c+n'!D40,0))</f>
        <v>0</v>
      </c>
      <c r="E40" s="47"/>
      <c r="F40" s="68"/>
      <c r="G40" s="121"/>
      <c r="H40" s="121">
        <f>IF($C$4="citu pasākumu izmaksas",IF('11a+c+n'!$Q40="C",'11a+c+n'!H40,0))</f>
        <v>0</v>
      </c>
      <c r="I40" s="121"/>
      <c r="J40" s="121"/>
      <c r="K40" s="122">
        <f>IF($C$4="citu pasākumu izmaksas",IF('11a+c+n'!$Q40="C",'11a+c+n'!K40,0))</f>
        <v>0</v>
      </c>
      <c r="L40" s="84">
        <f>IF($C$4="citu pasākumu izmaksas",IF('11a+c+n'!$Q40="C",'11a+c+n'!L40,0))</f>
        <v>0</v>
      </c>
      <c r="M40" s="121">
        <f>IF($C$4="citu pasākumu izmaksas",IF('11a+c+n'!$Q40="C",'11a+c+n'!M40,0))</f>
        <v>0</v>
      </c>
      <c r="N40" s="121">
        <f>IF($C$4="citu pasākumu izmaksas",IF('11a+c+n'!$Q40="C",'11a+c+n'!N40,0))</f>
        <v>0</v>
      </c>
      <c r="O40" s="121">
        <f>IF($C$4="citu pasākumu izmaksas",IF('11a+c+n'!$Q40="C",'11a+c+n'!O40,0))</f>
        <v>0</v>
      </c>
      <c r="P40" s="122">
        <f>IF($C$4="citu pasākumu izmaksas",IF('11a+c+n'!$Q40="C",'11a+c+n'!P40,0))</f>
        <v>0</v>
      </c>
    </row>
    <row r="41" spans="1:16" x14ac:dyDescent="0.2">
      <c r="A41" s="53">
        <f>IF(P41=0,0,IF(COUNTBLANK(P41)=1,0,COUNTA($P$14:P41)))</f>
        <v>0</v>
      </c>
      <c r="B41" s="24">
        <f>IF($C$4="citu pasākumu izmaksas",IF('11a+c+n'!$Q41="C",'11a+c+n'!B41,0))</f>
        <v>0</v>
      </c>
      <c r="C41" s="24">
        <f>IF($C$4="citu pasākumu izmaksas",IF('11a+c+n'!$Q41="C",'11a+c+n'!C41,0))</f>
        <v>0</v>
      </c>
      <c r="D41" s="24">
        <f>IF($C$4="citu pasākumu izmaksas",IF('11a+c+n'!$Q41="C",'11a+c+n'!D41,0))</f>
        <v>0</v>
      </c>
      <c r="E41" s="47"/>
      <c r="F41" s="68"/>
      <c r="G41" s="121"/>
      <c r="H41" s="121">
        <f>IF($C$4="citu pasākumu izmaksas",IF('11a+c+n'!$Q41="C",'11a+c+n'!H41,0))</f>
        <v>0</v>
      </c>
      <c r="I41" s="121"/>
      <c r="J41" s="121"/>
      <c r="K41" s="122">
        <f>IF($C$4="citu pasākumu izmaksas",IF('11a+c+n'!$Q41="C",'11a+c+n'!K41,0))</f>
        <v>0</v>
      </c>
      <c r="L41" s="84">
        <f>IF($C$4="citu pasākumu izmaksas",IF('11a+c+n'!$Q41="C",'11a+c+n'!L41,0))</f>
        <v>0</v>
      </c>
      <c r="M41" s="121">
        <f>IF($C$4="citu pasākumu izmaksas",IF('11a+c+n'!$Q41="C",'11a+c+n'!M41,0))</f>
        <v>0</v>
      </c>
      <c r="N41" s="121">
        <f>IF($C$4="citu pasākumu izmaksas",IF('11a+c+n'!$Q41="C",'11a+c+n'!N41,0))</f>
        <v>0</v>
      </c>
      <c r="O41" s="121">
        <f>IF($C$4="citu pasākumu izmaksas",IF('11a+c+n'!$Q41="C",'11a+c+n'!O41,0))</f>
        <v>0</v>
      </c>
      <c r="P41" s="122">
        <f>IF($C$4="citu pasākumu izmaksas",IF('11a+c+n'!$Q41="C",'11a+c+n'!P41,0))</f>
        <v>0</v>
      </c>
    </row>
    <row r="42" spans="1:16" x14ac:dyDescent="0.2">
      <c r="A42" s="53">
        <f>IF(P42=0,0,IF(COUNTBLANK(P42)=1,0,COUNTA($P$14:P42)))</f>
        <v>0</v>
      </c>
      <c r="B42" s="24">
        <f>IF($C$4="citu pasākumu izmaksas",IF('11a+c+n'!$Q42="C",'11a+c+n'!B42,0))</f>
        <v>0</v>
      </c>
      <c r="C42" s="24">
        <f>IF($C$4="citu pasākumu izmaksas",IF('11a+c+n'!$Q42="C",'11a+c+n'!C42,0))</f>
        <v>0</v>
      </c>
      <c r="D42" s="24">
        <f>IF($C$4="citu pasākumu izmaksas",IF('11a+c+n'!$Q42="C",'11a+c+n'!D42,0))</f>
        <v>0</v>
      </c>
      <c r="E42" s="47"/>
      <c r="F42" s="68"/>
      <c r="G42" s="121"/>
      <c r="H42" s="121">
        <f>IF($C$4="citu pasākumu izmaksas",IF('11a+c+n'!$Q42="C",'11a+c+n'!H42,0))</f>
        <v>0</v>
      </c>
      <c r="I42" s="121"/>
      <c r="J42" s="121"/>
      <c r="K42" s="122">
        <f>IF($C$4="citu pasākumu izmaksas",IF('11a+c+n'!$Q42="C",'11a+c+n'!K42,0))</f>
        <v>0</v>
      </c>
      <c r="L42" s="84">
        <f>IF($C$4="citu pasākumu izmaksas",IF('11a+c+n'!$Q42="C",'11a+c+n'!L42,0))</f>
        <v>0</v>
      </c>
      <c r="M42" s="121">
        <f>IF($C$4="citu pasākumu izmaksas",IF('11a+c+n'!$Q42="C",'11a+c+n'!M42,0))</f>
        <v>0</v>
      </c>
      <c r="N42" s="121">
        <f>IF($C$4="citu pasākumu izmaksas",IF('11a+c+n'!$Q42="C",'11a+c+n'!N42,0))</f>
        <v>0</v>
      </c>
      <c r="O42" s="121">
        <f>IF($C$4="citu pasākumu izmaksas",IF('11a+c+n'!$Q42="C",'11a+c+n'!O42,0))</f>
        <v>0</v>
      </c>
      <c r="P42" s="122">
        <f>IF($C$4="citu pasākumu izmaksas",IF('11a+c+n'!$Q42="C",'11a+c+n'!P42,0))</f>
        <v>0</v>
      </c>
    </row>
    <row r="43" spans="1:16" x14ac:dyDescent="0.2">
      <c r="A43" s="53">
        <f>IF(P43=0,0,IF(COUNTBLANK(P43)=1,0,COUNTA($P$14:P43)))</f>
        <v>0</v>
      </c>
      <c r="B43" s="24">
        <f>IF($C$4="citu pasākumu izmaksas",IF('11a+c+n'!$Q43="C",'11a+c+n'!B43,0))</f>
        <v>0</v>
      </c>
      <c r="C43" s="24">
        <f>IF($C$4="citu pasākumu izmaksas",IF('11a+c+n'!$Q43="C",'11a+c+n'!C43,0))</f>
        <v>0</v>
      </c>
      <c r="D43" s="24">
        <f>IF($C$4="citu pasākumu izmaksas",IF('11a+c+n'!$Q43="C",'11a+c+n'!D43,0))</f>
        <v>0</v>
      </c>
      <c r="E43" s="47"/>
      <c r="F43" s="68"/>
      <c r="G43" s="121"/>
      <c r="H43" s="121">
        <f>IF($C$4="citu pasākumu izmaksas",IF('11a+c+n'!$Q43="C",'11a+c+n'!H43,0))</f>
        <v>0</v>
      </c>
      <c r="I43" s="121"/>
      <c r="J43" s="121"/>
      <c r="K43" s="122">
        <f>IF($C$4="citu pasākumu izmaksas",IF('11a+c+n'!$Q43="C",'11a+c+n'!K43,0))</f>
        <v>0</v>
      </c>
      <c r="L43" s="84">
        <f>IF($C$4="citu pasākumu izmaksas",IF('11a+c+n'!$Q43="C",'11a+c+n'!L43,0))</f>
        <v>0</v>
      </c>
      <c r="M43" s="121">
        <f>IF($C$4="citu pasākumu izmaksas",IF('11a+c+n'!$Q43="C",'11a+c+n'!M43,0))</f>
        <v>0</v>
      </c>
      <c r="N43" s="121">
        <f>IF($C$4="citu pasākumu izmaksas",IF('11a+c+n'!$Q43="C",'11a+c+n'!N43,0))</f>
        <v>0</v>
      </c>
      <c r="O43" s="121">
        <f>IF($C$4="citu pasākumu izmaksas",IF('11a+c+n'!$Q43="C",'11a+c+n'!O43,0))</f>
        <v>0</v>
      </c>
      <c r="P43" s="122">
        <f>IF($C$4="citu pasākumu izmaksas",IF('11a+c+n'!$Q43="C",'11a+c+n'!P43,0))</f>
        <v>0</v>
      </c>
    </row>
    <row r="44" spans="1:16" x14ac:dyDescent="0.2">
      <c r="A44" s="53">
        <f>IF(P44=0,0,IF(COUNTBLANK(P44)=1,0,COUNTA($P$14:P44)))</f>
        <v>0</v>
      </c>
      <c r="B44" s="24">
        <f>IF($C$4="citu pasākumu izmaksas",IF('11a+c+n'!$Q44="C",'11a+c+n'!B44,0))</f>
        <v>0</v>
      </c>
      <c r="C44" s="24">
        <f>IF($C$4="citu pasākumu izmaksas",IF('11a+c+n'!$Q44="C",'11a+c+n'!C44,0))</f>
        <v>0</v>
      </c>
      <c r="D44" s="24">
        <f>IF($C$4="citu pasākumu izmaksas",IF('11a+c+n'!$Q44="C",'11a+c+n'!D44,0))</f>
        <v>0</v>
      </c>
      <c r="E44" s="47"/>
      <c r="F44" s="68"/>
      <c r="G44" s="121"/>
      <c r="H44" s="121">
        <f>IF($C$4="citu pasākumu izmaksas",IF('11a+c+n'!$Q44="C",'11a+c+n'!H44,0))</f>
        <v>0</v>
      </c>
      <c r="I44" s="121"/>
      <c r="J44" s="121"/>
      <c r="K44" s="122">
        <f>IF($C$4="citu pasākumu izmaksas",IF('11a+c+n'!$Q44="C",'11a+c+n'!K44,0))</f>
        <v>0</v>
      </c>
      <c r="L44" s="84">
        <f>IF($C$4="citu pasākumu izmaksas",IF('11a+c+n'!$Q44="C",'11a+c+n'!L44,0))</f>
        <v>0</v>
      </c>
      <c r="M44" s="121">
        <f>IF($C$4="citu pasākumu izmaksas",IF('11a+c+n'!$Q44="C",'11a+c+n'!M44,0))</f>
        <v>0</v>
      </c>
      <c r="N44" s="121">
        <f>IF($C$4="citu pasākumu izmaksas",IF('11a+c+n'!$Q44="C",'11a+c+n'!N44,0))</f>
        <v>0</v>
      </c>
      <c r="O44" s="121">
        <f>IF($C$4="citu pasākumu izmaksas",IF('11a+c+n'!$Q44="C",'11a+c+n'!O44,0))</f>
        <v>0</v>
      </c>
      <c r="P44" s="122">
        <f>IF($C$4="citu pasākumu izmaksas",IF('11a+c+n'!$Q44="C",'11a+c+n'!P44,0))</f>
        <v>0</v>
      </c>
    </row>
    <row r="45" spans="1:16" x14ac:dyDescent="0.2">
      <c r="A45" s="53">
        <f>IF(P45=0,0,IF(COUNTBLANK(P45)=1,0,COUNTA($P$14:P45)))</f>
        <v>0</v>
      </c>
      <c r="B45" s="24">
        <f>IF($C$4="citu pasākumu izmaksas",IF('11a+c+n'!$Q45="C",'11a+c+n'!B45,0))</f>
        <v>0</v>
      </c>
      <c r="C45" s="24">
        <f>IF($C$4="citu pasākumu izmaksas",IF('11a+c+n'!$Q45="C",'11a+c+n'!C45,0))</f>
        <v>0</v>
      </c>
      <c r="D45" s="24">
        <f>IF($C$4="citu pasākumu izmaksas",IF('11a+c+n'!$Q45="C",'11a+c+n'!D45,0))</f>
        <v>0</v>
      </c>
      <c r="E45" s="47"/>
      <c r="F45" s="68"/>
      <c r="G45" s="121"/>
      <c r="H45" s="121">
        <f>IF($C$4="citu pasākumu izmaksas",IF('11a+c+n'!$Q45="C",'11a+c+n'!H45,0))</f>
        <v>0</v>
      </c>
      <c r="I45" s="121"/>
      <c r="J45" s="121"/>
      <c r="K45" s="122">
        <f>IF($C$4="citu pasākumu izmaksas",IF('11a+c+n'!$Q45="C",'11a+c+n'!K45,0))</f>
        <v>0</v>
      </c>
      <c r="L45" s="84">
        <f>IF($C$4="citu pasākumu izmaksas",IF('11a+c+n'!$Q45="C",'11a+c+n'!L45,0))</f>
        <v>0</v>
      </c>
      <c r="M45" s="121">
        <f>IF($C$4="citu pasākumu izmaksas",IF('11a+c+n'!$Q45="C",'11a+c+n'!M45,0))</f>
        <v>0</v>
      </c>
      <c r="N45" s="121">
        <f>IF($C$4="citu pasākumu izmaksas",IF('11a+c+n'!$Q45="C",'11a+c+n'!N45,0))</f>
        <v>0</v>
      </c>
      <c r="O45" s="121">
        <f>IF($C$4="citu pasākumu izmaksas",IF('11a+c+n'!$Q45="C",'11a+c+n'!O45,0))</f>
        <v>0</v>
      </c>
      <c r="P45" s="122">
        <f>IF($C$4="citu pasākumu izmaksas",IF('11a+c+n'!$Q45="C",'11a+c+n'!P45,0))</f>
        <v>0</v>
      </c>
    </row>
    <row r="46" spans="1:16" x14ac:dyDescent="0.2">
      <c r="A46" s="53">
        <f>IF(P46=0,0,IF(COUNTBLANK(P46)=1,0,COUNTA($P$14:P46)))</f>
        <v>0</v>
      </c>
      <c r="B46" s="24">
        <f>IF($C$4="citu pasākumu izmaksas",IF('11a+c+n'!$Q46="C",'11a+c+n'!B46,0))</f>
        <v>0</v>
      </c>
      <c r="C46" s="24">
        <f>IF($C$4="citu pasākumu izmaksas",IF('11a+c+n'!$Q46="C",'11a+c+n'!C46,0))</f>
        <v>0</v>
      </c>
      <c r="D46" s="24">
        <f>IF($C$4="citu pasākumu izmaksas",IF('11a+c+n'!$Q46="C",'11a+c+n'!D46,0))</f>
        <v>0</v>
      </c>
      <c r="E46" s="47"/>
      <c r="F46" s="68"/>
      <c r="G46" s="121"/>
      <c r="H46" s="121">
        <f>IF($C$4="citu pasākumu izmaksas",IF('11a+c+n'!$Q46="C",'11a+c+n'!H46,0))</f>
        <v>0</v>
      </c>
      <c r="I46" s="121"/>
      <c r="J46" s="121"/>
      <c r="K46" s="122">
        <f>IF($C$4="citu pasākumu izmaksas",IF('11a+c+n'!$Q46="C",'11a+c+n'!K46,0))</f>
        <v>0</v>
      </c>
      <c r="L46" s="84">
        <f>IF($C$4="citu pasākumu izmaksas",IF('11a+c+n'!$Q46="C",'11a+c+n'!L46,0))</f>
        <v>0</v>
      </c>
      <c r="M46" s="121">
        <f>IF($C$4="citu pasākumu izmaksas",IF('11a+c+n'!$Q46="C",'11a+c+n'!M46,0))</f>
        <v>0</v>
      </c>
      <c r="N46" s="121">
        <f>IF($C$4="citu pasākumu izmaksas",IF('11a+c+n'!$Q46="C",'11a+c+n'!N46,0))</f>
        <v>0</v>
      </c>
      <c r="O46" s="121">
        <f>IF($C$4="citu pasākumu izmaksas",IF('11a+c+n'!$Q46="C",'11a+c+n'!O46,0))</f>
        <v>0</v>
      </c>
      <c r="P46" s="122">
        <f>IF($C$4="citu pasākumu izmaksas",IF('11a+c+n'!$Q46="C",'11a+c+n'!P46,0))</f>
        <v>0</v>
      </c>
    </row>
    <row r="47" spans="1:16" x14ac:dyDescent="0.2">
      <c r="A47" s="53">
        <f>IF(P47=0,0,IF(COUNTBLANK(P47)=1,0,COUNTA($P$14:P47)))</f>
        <v>0</v>
      </c>
      <c r="B47" s="24">
        <f>IF($C$4="citu pasākumu izmaksas",IF('11a+c+n'!$Q47="C",'11a+c+n'!B47,0))</f>
        <v>0</v>
      </c>
      <c r="C47" s="24">
        <f>IF($C$4="citu pasākumu izmaksas",IF('11a+c+n'!$Q47="C",'11a+c+n'!C47,0))</f>
        <v>0</v>
      </c>
      <c r="D47" s="24">
        <f>IF($C$4="citu pasākumu izmaksas",IF('11a+c+n'!$Q47="C",'11a+c+n'!D47,0))</f>
        <v>0</v>
      </c>
      <c r="E47" s="47"/>
      <c r="F47" s="68"/>
      <c r="G47" s="121"/>
      <c r="H47" s="121">
        <f>IF($C$4="citu pasākumu izmaksas",IF('11a+c+n'!$Q47="C",'11a+c+n'!H47,0))</f>
        <v>0</v>
      </c>
      <c r="I47" s="121"/>
      <c r="J47" s="121"/>
      <c r="K47" s="122">
        <f>IF($C$4="citu pasākumu izmaksas",IF('11a+c+n'!$Q47="C",'11a+c+n'!K47,0))</f>
        <v>0</v>
      </c>
      <c r="L47" s="84">
        <f>IF($C$4="citu pasākumu izmaksas",IF('11a+c+n'!$Q47="C",'11a+c+n'!L47,0))</f>
        <v>0</v>
      </c>
      <c r="M47" s="121">
        <f>IF($C$4="citu pasākumu izmaksas",IF('11a+c+n'!$Q47="C",'11a+c+n'!M47,0))</f>
        <v>0</v>
      </c>
      <c r="N47" s="121">
        <f>IF($C$4="citu pasākumu izmaksas",IF('11a+c+n'!$Q47="C",'11a+c+n'!N47,0))</f>
        <v>0</v>
      </c>
      <c r="O47" s="121">
        <f>IF($C$4="citu pasākumu izmaksas",IF('11a+c+n'!$Q47="C",'11a+c+n'!O47,0))</f>
        <v>0</v>
      </c>
      <c r="P47" s="122">
        <f>IF($C$4="citu pasākumu izmaksas",IF('11a+c+n'!$Q47="C",'11a+c+n'!P47,0))</f>
        <v>0</v>
      </c>
    </row>
    <row r="48" spans="1:16" x14ac:dyDescent="0.2">
      <c r="A48" s="53">
        <f>IF(P48=0,0,IF(COUNTBLANK(P48)=1,0,COUNTA($P$14:P48)))</f>
        <v>0</v>
      </c>
      <c r="B48" s="24">
        <f>IF($C$4="citu pasākumu izmaksas",IF('11a+c+n'!$Q48="C",'11a+c+n'!B48,0))</f>
        <v>0</v>
      </c>
      <c r="C48" s="24">
        <f>IF($C$4="citu pasākumu izmaksas",IF('11a+c+n'!$Q48="C",'11a+c+n'!C48,0))</f>
        <v>0</v>
      </c>
      <c r="D48" s="24">
        <f>IF($C$4="citu pasākumu izmaksas",IF('11a+c+n'!$Q48="C",'11a+c+n'!D48,0))</f>
        <v>0</v>
      </c>
      <c r="E48" s="47"/>
      <c r="F48" s="68"/>
      <c r="G48" s="121"/>
      <c r="H48" s="121">
        <f>IF($C$4="citu pasākumu izmaksas",IF('11a+c+n'!$Q48="C",'11a+c+n'!H48,0))</f>
        <v>0</v>
      </c>
      <c r="I48" s="121"/>
      <c r="J48" s="121"/>
      <c r="K48" s="122">
        <f>IF($C$4="citu pasākumu izmaksas",IF('11a+c+n'!$Q48="C",'11a+c+n'!K48,0))</f>
        <v>0</v>
      </c>
      <c r="L48" s="84">
        <f>IF($C$4="citu pasākumu izmaksas",IF('11a+c+n'!$Q48="C",'11a+c+n'!L48,0))</f>
        <v>0</v>
      </c>
      <c r="M48" s="121">
        <f>IF($C$4="citu pasākumu izmaksas",IF('11a+c+n'!$Q48="C",'11a+c+n'!M48,0))</f>
        <v>0</v>
      </c>
      <c r="N48" s="121">
        <f>IF($C$4="citu pasākumu izmaksas",IF('11a+c+n'!$Q48="C",'11a+c+n'!N48,0))</f>
        <v>0</v>
      </c>
      <c r="O48" s="121">
        <f>IF($C$4="citu pasākumu izmaksas",IF('11a+c+n'!$Q48="C",'11a+c+n'!O48,0))</f>
        <v>0</v>
      </c>
      <c r="P48" s="122">
        <f>IF($C$4="citu pasākumu izmaksas",IF('11a+c+n'!$Q48="C",'11a+c+n'!P48,0))</f>
        <v>0</v>
      </c>
    </row>
    <row r="49" spans="1:16" x14ac:dyDescent="0.2">
      <c r="A49" s="53">
        <f>IF(P49=0,0,IF(COUNTBLANK(P49)=1,0,COUNTA($P$14:P49)))</f>
        <v>0</v>
      </c>
      <c r="B49" s="24">
        <f>IF($C$4="citu pasākumu izmaksas",IF('11a+c+n'!$Q49="C",'11a+c+n'!B49,0))</f>
        <v>0</v>
      </c>
      <c r="C49" s="24">
        <f>IF($C$4="citu pasākumu izmaksas",IF('11a+c+n'!$Q49="C",'11a+c+n'!C49,0))</f>
        <v>0</v>
      </c>
      <c r="D49" s="24">
        <f>IF($C$4="citu pasākumu izmaksas",IF('11a+c+n'!$Q49="C",'11a+c+n'!D49,0))</f>
        <v>0</v>
      </c>
      <c r="E49" s="47"/>
      <c r="F49" s="68"/>
      <c r="G49" s="121"/>
      <c r="H49" s="121">
        <f>IF($C$4="citu pasākumu izmaksas",IF('11a+c+n'!$Q49="C",'11a+c+n'!H49,0))</f>
        <v>0</v>
      </c>
      <c r="I49" s="121"/>
      <c r="J49" s="121"/>
      <c r="K49" s="122">
        <f>IF($C$4="citu pasākumu izmaksas",IF('11a+c+n'!$Q49="C",'11a+c+n'!K49,0))</f>
        <v>0</v>
      </c>
      <c r="L49" s="84">
        <f>IF($C$4="citu pasākumu izmaksas",IF('11a+c+n'!$Q49="C",'11a+c+n'!L49,0))</f>
        <v>0</v>
      </c>
      <c r="M49" s="121">
        <f>IF($C$4="citu pasākumu izmaksas",IF('11a+c+n'!$Q49="C",'11a+c+n'!M49,0))</f>
        <v>0</v>
      </c>
      <c r="N49" s="121">
        <f>IF($C$4="citu pasākumu izmaksas",IF('11a+c+n'!$Q49="C",'11a+c+n'!N49,0))</f>
        <v>0</v>
      </c>
      <c r="O49" s="121">
        <f>IF($C$4="citu pasākumu izmaksas",IF('11a+c+n'!$Q49="C",'11a+c+n'!O49,0))</f>
        <v>0</v>
      </c>
      <c r="P49" s="122">
        <f>IF($C$4="citu pasākumu izmaksas",IF('11a+c+n'!$Q49="C",'11a+c+n'!P49,0))</f>
        <v>0</v>
      </c>
    </row>
    <row r="50" spans="1:16" x14ac:dyDescent="0.2">
      <c r="A50" s="53">
        <f>IF(P50=0,0,IF(COUNTBLANK(P50)=1,0,COUNTA($P$14:P50)))</f>
        <v>0</v>
      </c>
      <c r="B50" s="24">
        <f>IF($C$4="citu pasākumu izmaksas",IF('11a+c+n'!$Q50="C",'11a+c+n'!B50,0))</f>
        <v>0</v>
      </c>
      <c r="C50" s="24">
        <f>IF($C$4="citu pasākumu izmaksas",IF('11a+c+n'!$Q50="C",'11a+c+n'!C50,0))</f>
        <v>0</v>
      </c>
      <c r="D50" s="24">
        <f>IF($C$4="citu pasākumu izmaksas",IF('11a+c+n'!$Q50="C",'11a+c+n'!D50,0))</f>
        <v>0</v>
      </c>
      <c r="E50" s="47"/>
      <c r="F50" s="68"/>
      <c r="G50" s="121"/>
      <c r="H50" s="121">
        <f>IF($C$4="citu pasākumu izmaksas",IF('11a+c+n'!$Q50="C",'11a+c+n'!H50,0))</f>
        <v>0</v>
      </c>
      <c r="I50" s="121"/>
      <c r="J50" s="121"/>
      <c r="K50" s="122">
        <f>IF($C$4="citu pasākumu izmaksas",IF('11a+c+n'!$Q50="C",'11a+c+n'!K50,0))</f>
        <v>0</v>
      </c>
      <c r="L50" s="84">
        <f>IF($C$4="citu pasākumu izmaksas",IF('11a+c+n'!$Q50="C",'11a+c+n'!L50,0))</f>
        <v>0</v>
      </c>
      <c r="M50" s="121">
        <f>IF($C$4="citu pasākumu izmaksas",IF('11a+c+n'!$Q50="C",'11a+c+n'!M50,0))</f>
        <v>0</v>
      </c>
      <c r="N50" s="121">
        <f>IF($C$4="citu pasākumu izmaksas",IF('11a+c+n'!$Q50="C",'11a+c+n'!N50,0))</f>
        <v>0</v>
      </c>
      <c r="O50" s="121">
        <f>IF($C$4="citu pasākumu izmaksas",IF('11a+c+n'!$Q50="C",'11a+c+n'!O50,0))</f>
        <v>0</v>
      </c>
      <c r="P50" s="122">
        <f>IF($C$4="citu pasākumu izmaksas",IF('11a+c+n'!$Q50="C",'11a+c+n'!P50,0))</f>
        <v>0</v>
      </c>
    </row>
    <row r="51" spans="1:16" ht="10.8" thickBot="1" x14ac:dyDescent="0.25">
      <c r="A51" s="53">
        <f>IF(P51=0,0,IF(COUNTBLANK(P51)=1,0,COUNTA($P$14:P51)))</f>
        <v>0</v>
      </c>
      <c r="B51" s="24">
        <f>IF($C$4="citu pasākumu izmaksas",IF('11a+c+n'!$Q51="C",'11a+c+n'!B51,0))</f>
        <v>0</v>
      </c>
      <c r="C51" s="24">
        <f>IF($C$4="citu pasākumu izmaksas",IF('11a+c+n'!$Q51="C",'11a+c+n'!C51,0))</f>
        <v>0</v>
      </c>
      <c r="D51" s="24">
        <f>IF($C$4="citu pasākumu izmaksas",IF('11a+c+n'!$Q51="C",'11a+c+n'!D51,0))</f>
        <v>0</v>
      </c>
      <c r="E51" s="47"/>
      <c r="F51" s="68"/>
      <c r="G51" s="121"/>
      <c r="H51" s="121">
        <f>IF($C$4="citu pasākumu izmaksas",IF('11a+c+n'!$Q51="C",'11a+c+n'!H51,0))</f>
        <v>0</v>
      </c>
      <c r="I51" s="121"/>
      <c r="J51" s="121"/>
      <c r="K51" s="122">
        <f>IF($C$4="citu pasākumu izmaksas",IF('11a+c+n'!$Q51="C",'11a+c+n'!K51,0))</f>
        <v>0</v>
      </c>
      <c r="L51" s="84">
        <f>IF($C$4="citu pasākumu izmaksas",IF('11a+c+n'!$Q51="C",'11a+c+n'!L51,0))</f>
        <v>0</v>
      </c>
      <c r="M51" s="121">
        <f>IF($C$4="citu pasākumu izmaksas",IF('11a+c+n'!$Q51="C",'11a+c+n'!M51,0))</f>
        <v>0</v>
      </c>
      <c r="N51" s="121">
        <f>IF($C$4="citu pasākumu izmaksas",IF('11a+c+n'!$Q51="C",'11a+c+n'!N51,0))</f>
        <v>0</v>
      </c>
      <c r="O51" s="121">
        <f>IF($C$4="citu pasākumu izmaksas",IF('11a+c+n'!$Q51="C",'11a+c+n'!O51,0))</f>
        <v>0</v>
      </c>
      <c r="P51" s="122">
        <f>IF($C$4="citu pasākumu izmaksas",IF('11a+c+n'!$Q51="C",'11a+c+n'!P51,0))</f>
        <v>0</v>
      </c>
    </row>
    <row r="52" spans="1:16" ht="12" customHeight="1" thickBot="1" x14ac:dyDescent="0.25">
      <c r="A52" s="320" t="s">
        <v>62</v>
      </c>
      <c r="B52" s="321"/>
      <c r="C52" s="321"/>
      <c r="D52" s="321"/>
      <c r="E52" s="321"/>
      <c r="F52" s="321"/>
      <c r="G52" s="321"/>
      <c r="H52" s="321"/>
      <c r="I52" s="321"/>
      <c r="J52" s="321"/>
      <c r="K52" s="322"/>
      <c r="L52" s="135">
        <f>SUM(L14:L51)</f>
        <v>0</v>
      </c>
      <c r="M52" s="136">
        <f>SUM(M14:M51)</f>
        <v>0</v>
      </c>
      <c r="N52" s="136">
        <f>SUM(N14:N51)</f>
        <v>0</v>
      </c>
      <c r="O52" s="136">
        <f>SUM(O14:O51)</f>
        <v>0</v>
      </c>
      <c r="P52" s="137">
        <f>SUM(P14:P51)</f>
        <v>0</v>
      </c>
    </row>
    <row r="53" spans="1:16" x14ac:dyDescent="0.2">
      <c r="A53" s="16"/>
      <c r="B53" s="16"/>
      <c r="C53" s="16"/>
      <c r="D53" s="16"/>
      <c r="E53" s="16"/>
      <c r="F53" s="16"/>
      <c r="G53" s="16"/>
      <c r="H53" s="16"/>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1" t="s">
        <v>14</v>
      </c>
      <c r="B55" s="16"/>
      <c r="C55" s="323" t="str">
        <f>'Kops c'!C35:H35</f>
        <v>Gundega Ābelīte 03.06.2024</v>
      </c>
      <c r="D55" s="323"/>
      <c r="E55" s="323"/>
      <c r="F55" s="323"/>
      <c r="G55" s="323"/>
      <c r="H55" s="323"/>
      <c r="I55" s="16"/>
      <c r="J55" s="16"/>
      <c r="K55" s="16"/>
      <c r="L55" s="16"/>
      <c r="M55" s="16"/>
      <c r="N55" s="16"/>
      <c r="O55" s="16"/>
      <c r="P55" s="16"/>
    </row>
    <row r="56" spans="1:16" x14ac:dyDescent="0.2">
      <c r="A56" s="16"/>
      <c r="B56" s="16"/>
      <c r="C56" s="249" t="s">
        <v>15</v>
      </c>
      <c r="D56" s="249"/>
      <c r="E56" s="249"/>
      <c r="F56" s="249"/>
      <c r="G56" s="249"/>
      <c r="H56" s="249"/>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row r="58" spans="1:16" x14ac:dyDescent="0.2">
      <c r="A58" s="268" t="str">
        <f>'Kops n'!A38:D38</f>
        <v>Tāme sastādīta 2024. gada 3. jūnijā</v>
      </c>
      <c r="B58" s="269"/>
      <c r="C58" s="269"/>
      <c r="D58" s="269"/>
      <c r="E58" s="16"/>
      <c r="F58" s="16"/>
      <c r="G58" s="16"/>
      <c r="H58" s="16"/>
      <c r="I58" s="16"/>
      <c r="J58" s="16"/>
      <c r="K58" s="16"/>
      <c r="L58" s="16"/>
      <c r="M58" s="16"/>
      <c r="N58" s="16"/>
      <c r="O58" s="16"/>
      <c r="P58" s="16"/>
    </row>
    <row r="59" spans="1:16" x14ac:dyDescent="0.2">
      <c r="A59" s="16"/>
      <c r="B59" s="16"/>
      <c r="C59" s="16"/>
      <c r="D59" s="16"/>
      <c r="E59" s="16"/>
      <c r="F59" s="16"/>
      <c r="G59" s="16"/>
      <c r="H59" s="16"/>
      <c r="I59" s="16"/>
      <c r="J59" s="16"/>
      <c r="K59" s="16"/>
      <c r="L59" s="16"/>
      <c r="M59" s="16"/>
      <c r="N59" s="16"/>
      <c r="O59" s="16"/>
      <c r="P59" s="16"/>
    </row>
    <row r="60" spans="1:16" x14ac:dyDescent="0.2">
      <c r="A60" s="1" t="s">
        <v>41</v>
      </c>
      <c r="B60" s="16"/>
      <c r="C60" s="323" t="str">
        <f>'Kops c'!C40:H40</f>
        <v>Gundega Ābelīte 03.06.2024</v>
      </c>
      <c r="D60" s="323"/>
      <c r="E60" s="323"/>
      <c r="F60" s="323"/>
      <c r="G60" s="323"/>
      <c r="H60" s="323"/>
      <c r="I60" s="16"/>
      <c r="J60" s="16"/>
      <c r="K60" s="16"/>
      <c r="L60" s="16"/>
      <c r="M60" s="16"/>
      <c r="N60" s="16"/>
      <c r="O60" s="16"/>
      <c r="P60" s="16"/>
    </row>
    <row r="61" spans="1:16" x14ac:dyDescent="0.2">
      <c r="A61" s="16"/>
      <c r="B61" s="16"/>
      <c r="C61" s="249" t="s">
        <v>15</v>
      </c>
      <c r="D61" s="249"/>
      <c r="E61" s="249"/>
      <c r="F61" s="249"/>
      <c r="G61" s="249"/>
      <c r="H61" s="249"/>
      <c r="I61" s="16"/>
      <c r="J61" s="16"/>
      <c r="K61" s="16"/>
      <c r="L61" s="16"/>
      <c r="M61" s="16"/>
      <c r="N61" s="16"/>
      <c r="O61" s="16"/>
      <c r="P61" s="16"/>
    </row>
    <row r="62" spans="1:16" x14ac:dyDescent="0.2">
      <c r="A62" s="16"/>
      <c r="B62" s="16"/>
      <c r="C62" s="16"/>
      <c r="D62" s="16"/>
      <c r="E62" s="16"/>
      <c r="F62" s="16"/>
      <c r="G62" s="16"/>
      <c r="H62" s="16"/>
      <c r="I62" s="16"/>
      <c r="J62" s="16"/>
      <c r="K62" s="16"/>
      <c r="L62" s="16"/>
      <c r="M62" s="16"/>
      <c r="N62" s="16"/>
      <c r="O62" s="16"/>
      <c r="P62" s="16"/>
    </row>
    <row r="63" spans="1:16" x14ac:dyDescent="0.2">
      <c r="A63" s="80" t="s">
        <v>16</v>
      </c>
      <c r="B63" s="43"/>
      <c r="C63" s="87" t="str">
        <f>'Kops c'!C43</f>
        <v>1-00180</v>
      </c>
      <c r="D63" s="43"/>
      <c r="E63" s="16"/>
      <c r="F63" s="16"/>
      <c r="G63" s="16"/>
      <c r="H63" s="16"/>
      <c r="I63" s="16"/>
      <c r="J63" s="16"/>
      <c r="K63" s="16"/>
      <c r="L63" s="16"/>
      <c r="M63" s="16"/>
      <c r="N63" s="16"/>
      <c r="O63" s="16"/>
      <c r="P63" s="16"/>
    </row>
    <row r="64" spans="1:16" x14ac:dyDescent="0.2">
      <c r="A64" s="16"/>
      <c r="B64" s="16"/>
      <c r="C64" s="16"/>
      <c r="D64" s="16"/>
      <c r="E64" s="16"/>
      <c r="F64" s="16"/>
      <c r="G64" s="16"/>
      <c r="H64" s="16"/>
      <c r="I64" s="16"/>
      <c r="J64" s="16"/>
      <c r="K64" s="16"/>
      <c r="L64" s="16"/>
      <c r="M64" s="16"/>
      <c r="N64" s="16"/>
      <c r="O64" s="16"/>
      <c r="P64"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61:H61"/>
    <mergeCell ref="L12:P12"/>
    <mergeCell ref="A52:K52"/>
    <mergeCell ref="C55:H55"/>
    <mergeCell ref="C56:H56"/>
    <mergeCell ref="A58:D58"/>
    <mergeCell ref="C60:H60"/>
  </mergeCells>
  <conditionalFormatting sqref="A52:K52">
    <cfRule type="containsText" dxfId="5" priority="3" operator="containsText" text="Tiešās izmaksas kopā, t. sk. darba devēja sociālais nodoklis __.__% ">
      <formula>NOT(ISERROR(SEARCH("Tiešās izmaksas kopā, t. sk. darba devēja sociālais nodoklis __.__% ",A52)))</formula>
    </cfRule>
  </conditionalFormatting>
  <conditionalFormatting sqref="A14:P51">
    <cfRule type="cellIs" dxfId="4" priority="1" operator="equal">
      <formula>0</formula>
    </cfRule>
  </conditionalFormatting>
  <conditionalFormatting sqref="C2:I2 D5:L8 N9:O9 L52:P52 C55:H55 C60:H60 C63">
    <cfRule type="cellIs" dxfId="3" priority="2" operator="equal">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C000"/>
  </sheetPr>
  <dimension ref="A1:P64"/>
  <sheetViews>
    <sheetView topLeftCell="A26" workbookViewId="0">
      <selection activeCell="X66" sqref="X6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6" x14ac:dyDescent="0.2">
      <c r="A1" s="22"/>
      <c r="B1" s="22"/>
      <c r="C1" s="27" t="s">
        <v>44</v>
      </c>
      <c r="D1" s="82">
        <f>'11a+c+n'!D1</f>
        <v>11</v>
      </c>
      <c r="E1" s="22"/>
      <c r="F1" s="22"/>
      <c r="G1" s="22"/>
      <c r="H1" s="22"/>
      <c r="I1" s="22"/>
      <c r="J1" s="22"/>
      <c r="N1" s="26"/>
      <c r="O1" s="27"/>
      <c r="P1" s="28"/>
    </row>
    <row r="2" spans="1:16" x14ac:dyDescent="0.2">
      <c r="A2" s="29"/>
      <c r="B2" s="29"/>
      <c r="C2" s="335" t="str">
        <f>'11a+c+n'!C2:I2</f>
        <v>Ūdensapgāde</v>
      </c>
      <c r="D2" s="335"/>
      <c r="E2" s="335"/>
      <c r="F2" s="335"/>
      <c r="G2" s="335"/>
      <c r="H2" s="335"/>
      <c r="I2" s="335"/>
      <c r="J2" s="29"/>
    </row>
    <row r="3" spans="1:16" x14ac:dyDescent="0.2">
      <c r="A3" s="30"/>
      <c r="B3" s="30"/>
      <c r="C3" s="292" t="s">
        <v>21</v>
      </c>
      <c r="D3" s="292"/>
      <c r="E3" s="292"/>
      <c r="F3" s="292"/>
      <c r="G3" s="292"/>
      <c r="H3" s="292"/>
      <c r="I3" s="292"/>
      <c r="J3" s="30"/>
    </row>
    <row r="4" spans="1:16" x14ac:dyDescent="0.2">
      <c r="A4" s="30"/>
      <c r="B4" s="30"/>
      <c r="C4" s="336" t="s">
        <v>19</v>
      </c>
      <c r="D4" s="336"/>
      <c r="E4" s="336"/>
      <c r="F4" s="336"/>
      <c r="G4" s="336"/>
      <c r="H4" s="336"/>
      <c r="I4" s="336"/>
      <c r="J4" s="30"/>
    </row>
    <row r="5" spans="1:16" ht="15" customHeight="1" x14ac:dyDescent="0.2">
      <c r="A5" s="22"/>
      <c r="B5" s="22"/>
      <c r="C5" s="27" t="s">
        <v>5</v>
      </c>
      <c r="D5" s="331" t="str">
        <f>'Kops a+c+n'!D6</f>
        <v>Daudzdzīvokļu dzīvojamā ēka</v>
      </c>
      <c r="E5" s="331"/>
      <c r="F5" s="331"/>
      <c r="G5" s="331"/>
      <c r="H5" s="331"/>
      <c r="I5" s="331"/>
      <c r="J5" s="331"/>
      <c r="K5" s="331"/>
      <c r="L5" s="331"/>
      <c r="M5" s="16"/>
      <c r="N5" s="16"/>
      <c r="O5" s="16"/>
      <c r="P5" s="16"/>
    </row>
    <row r="6" spans="1:16"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6" x14ac:dyDescent="0.2">
      <c r="A7" s="22"/>
      <c r="B7" s="22"/>
      <c r="C7" s="27" t="s">
        <v>7</v>
      </c>
      <c r="D7" s="331" t="str">
        <f>'Kops a+c+n'!D8</f>
        <v>Meža iela 10, Tukums, Tukuma novads, LV-3101</v>
      </c>
      <c r="E7" s="331"/>
      <c r="F7" s="331"/>
      <c r="G7" s="331"/>
      <c r="H7" s="331"/>
      <c r="I7" s="331"/>
      <c r="J7" s="331"/>
      <c r="K7" s="331"/>
      <c r="L7" s="331"/>
      <c r="M7" s="16"/>
      <c r="N7" s="16"/>
      <c r="O7" s="16"/>
      <c r="P7" s="16"/>
    </row>
    <row r="8" spans="1:16" x14ac:dyDescent="0.2">
      <c r="A8" s="22"/>
      <c r="B8" s="22"/>
      <c r="C8" s="4" t="s">
        <v>24</v>
      </c>
      <c r="D8" s="331" t="str">
        <f>'Kops a+c+n'!D9</f>
        <v>02.08.2023/M-10</v>
      </c>
      <c r="E8" s="331"/>
      <c r="F8" s="331"/>
      <c r="G8" s="331"/>
      <c r="H8" s="331"/>
      <c r="I8" s="331"/>
      <c r="J8" s="331"/>
      <c r="K8" s="331"/>
      <c r="L8" s="331"/>
      <c r="M8" s="16"/>
      <c r="N8" s="16"/>
      <c r="O8" s="16"/>
      <c r="P8" s="16"/>
    </row>
    <row r="9" spans="1:16" ht="11.25" customHeight="1" x14ac:dyDescent="0.2">
      <c r="A9" s="332" t="str">
        <f>'11a+c+n'!A9</f>
        <v>Tāme sastādīta  2024. gada tirgus cenās, pamatojoties uz ŪK daļas rasējumiem</v>
      </c>
      <c r="B9" s="332"/>
      <c r="C9" s="332"/>
      <c r="D9" s="332"/>
      <c r="E9" s="332"/>
      <c r="F9" s="332"/>
      <c r="G9" s="31"/>
      <c r="H9" s="31"/>
      <c r="I9" s="31"/>
      <c r="J9" s="333" t="s">
        <v>45</v>
      </c>
      <c r="K9" s="333"/>
      <c r="L9" s="333"/>
      <c r="M9" s="333"/>
      <c r="N9" s="334">
        <f>P52</f>
        <v>0</v>
      </c>
      <c r="O9" s="334"/>
      <c r="P9" s="31"/>
    </row>
    <row r="10" spans="1:16" ht="15" customHeight="1" x14ac:dyDescent="0.2">
      <c r="A10" s="32"/>
      <c r="B10" s="33"/>
      <c r="C10" s="4"/>
      <c r="D10" s="22"/>
      <c r="E10" s="22"/>
      <c r="F10" s="22"/>
      <c r="G10" s="22"/>
      <c r="H10" s="22"/>
      <c r="I10" s="22"/>
      <c r="J10" s="22"/>
      <c r="K10" s="22"/>
      <c r="L10" s="88"/>
      <c r="M10" s="88"/>
      <c r="N10" s="88"/>
      <c r="O10" s="88"/>
      <c r="P10" s="27" t="str">
        <f>'Kopt a+c+n'!A36</f>
        <v>Tāme sastādīta 2024. gada 3. jūnijā</v>
      </c>
    </row>
    <row r="11" spans="1:16" ht="10.8" thickBot="1" x14ac:dyDescent="0.25">
      <c r="A11" s="32"/>
      <c r="B11" s="33"/>
      <c r="C11" s="4"/>
      <c r="D11" s="22"/>
      <c r="E11" s="22"/>
      <c r="F11" s="22"/>
      <c r="G11" s="22"/>
      <c r="H11" s="22"/>
      <c r="I11" s="22"/>
      <c r="J11" s="22"/>
      <c r="K11" s="22"/>
      <c r="L11" s="34"/>
      <c r="M11" s="34"/>
      <c r="N11" s="35"/>
      <c r="O11" s="26"/>
      <c r="P11" s="22"/>
    </row>
    <row r="12" spans="1:16" x14ac:dyDescent="0.2">
      <c r="A12" s="304" t="s">
        <v>27</v>
      </c>
      <c r="B12" s="324" t="s">
        <v>48</v>
      </c>
      <c r="C12" s="318" t="s">
        <v>49</v>
      </c>
      <c r="D12" s="327" t="s">
        <v>50</v>
      </c>
      <c r="E12" s="329" t="s">
        <v>51</v>
      </c>
      <c r="F12" s="317" t="s">
        <v>52</v>
      </c>
      <c r="G12" s="318"/>
      <c r="H12" s="318"/>
      <c r="I12" s="318"/>
      <c r="J12" s="318"/>
      <c r="K12" s="319"/>
      <c r="L12" s="337" t="s">
        <v>53</v>
      </c>
      <c r="M12" s="318"/>
      <c r="N12" s="318"/>
      <c r="O12" s="318"/>
      <c r="P12" s="319"/>
    </row>
    <row r="13" spans="1:16" ht="126.75" customHeight="1" thickBot="1" x14ac:dyDescent="0.25">
      <c r="A13" s="305"/>
      <c r="B13" s="325"/>
      <c r="C13" s="326"/>
      <c r="D13" s="328"/>
      <c r="E13" s="330"/>
      <c r="F13" s="55" t="s">
        <v>55</v>
      </c>
      <c r="G13" s="58" t="s">
        <v>56</v>
      </c>
      <c r="H13" s="58" t="s">
        <v>57</v>
      </c>
      <c r="I13" s="58" t="s">
        <v>58</v>
      </c>
      <c r="J13" s="58" t="s">
        <v>59</v>
      </c>
      <c r="K13" s="61" t="s">
        <v>60</v>
      </c>
      <c r="L13" s="72" t="s">
        <v>55</v>
      </c>
      <c r="M13" s="58" t="s">
        <v>57</v>
      </c>
      <c r="N13" s="58" t="s">
        <v>58</v>
      </c>
      <c r="O13" s="58" t="s">
        <v>59</v>
      </c>
      <c r="P13" s="92" t="s">
        <v>60</v>
      </c>
    </row>
    <row r="14" spans="1:16" x14ac:dyDescent="0.2">
      <c r="A14" s="52">
        <f>IF(P14=0,0,IF(COUNTBLANK(P14)=1,0,COUNTA($P$14:P14)))</f>
        <v>0</v>
      </c>
      <c r="B14" s="23">
        <f>IF($C$4="Neattiecināmās izmaksas",IF('11a+c+n'!$Q14="N",'11a+c+n'!B14,0))</f>
        <v>0</v>
      </c>
      <c r="C14" s="23">
        <f>IF($C$4="Neattiecināmās izmaksas",IF('11a+c+n'!$Q14="N",'11a+c+n'!C14,0))</f>
        <v>0</v>
      </c>
      <c r="D14" s="23">
        <f>IF($C$4="Neattiecināmās izmaksas",IF('11a+c+n'!$Q14="N",'11a+c+n'!D14,0))</f>
        <v>0</v>
      </c>
      <c r="E14" s="46"/>
      <c r="F14" s="66"/>
      <c r="G14" s="119"/>
      <c r="H14" s="119">
        <f>IF($C$4="Neattiecināmās izmaksas",IF('11a+c+n'!$Q14="N",'11a+c+n'!H14,0))</f>
        <v>0</v>
      </c>
      <c r="I14" s="119"/>
      <c r="J14" s="119"/>
      <c r="K14" s="120">
        <f>IF($C$4="Neattiecināmās izmaksas",IF('11a+c+n'!$Q14="N",'11a+c+n'!K14,0))</f>
        <v>0</v>
      </c>
      <c r="L14" s="83">
        <f>IF($C$4="Neattiecināmās izmaksas",IF('11a+c+n'!$Q14="N",'11a+c+n'!L14,0))</f>
        <v>0</v>
      </c>
      <c r="M14" s="119">
        <f>IF($C$4="Neattiecināmās izmaksas",IF('11a+c+n'!$Q14="N",'11a+c+n'!M14,0))</f>
        <v>0</v>
      </c>
      <c r="N14" s="119">
        <f>IF($C$4="Neattiecināmās izmaksas",IF('11a+c+n'!$Q14="N",'11a+c+n'!N14,0))</f>
        <v>0</v>
      </c>
      <c r="O14" s="119">
        <f>IF($C$4="Neattiecināmās izmaksas",IF('11a+c+n'!$Q14="N",'11a+c+n'!O14,0))</f>
        <v>0</v>
      </c>
      <c r="P14" s="120">
        <f>IF($C$4="Neattiecināmās izmaksas",IF('11a+c+n'!$Q14="N",'11a+c+n'!P14,0))</f>
        <v>0</v>
      </c>
    </row>
    <row r="15" spans="1:16" x14ac:dyDescent="0.2">
      <c r="A15" s="53">
        <f>IF(P15=0,0,IF(COUNTBLANK(P15)=1,0,COUNTA($P$14:P15)))</f>
        <v>0</v>
      </c>
      <c r="B15" s="24">
        <f>IF($C$4="Neattiecināmās izmaksas",IF('11a+c+n'!$Q15="N",'11a+c+n'!B15,0))</f>
        <v>0</v>
      </c>
      <c r="C15" s="24">
        <f>IF($C$4="Neattiecināmās izmaksas",IF('11a+c+n'!$Q15="N",'11a+c+n'!C15,0))</f>
        <v>0</v>
      </c>
      <c r="D15" s="24">
        <f>IF($C$4="Neattiecināmās izmaksas",IF('11a+c+n'!$Q15="N",'11a+c+n'!D15,0))</f>
        <v>0</v>
      </c>
      <c r="E15" s="47"/>
      <c r="F15" s="68"/>
      <c r="G15" s="121"/>
      <c r="H15" s="121">
        <f>IF($C$4="Neattiecināmās izmaksas",IF('11a+c+n'!$Q15="N",'11a+c+n'!H15,0))</f>
        <v>0</v>
      </c>
      <c r="I15" s="121"/>
      <c r="J15" s="121"/>
      <c r="K15" s="122">
        <f>IF($C$4="Neattiecināmās izmaksas",IF('11a+c+n'!$Q15="N",'11a+c+n'!K15,0))</f>
        <v>0</v>
      </c>
      <c r="L15" s="84">
        <f>IF($C$4="Neattiecināmās izmaksas",IF('11a+c+n'!$Q15="N",'11a+c+n'!L15,0))</f>
        <v>0</v>
      </c>
      <c r="M15" s="121">
        <f>IF($C$4="Neattiecināmās izmaksas",IF('11a+c+n'!$Q15="N",'11a+c+n'!M15,0))</f>
        <v>0</v>
      </c>
      <c r="N15" s="121">
        <f>IF($C$4="Neattiecināmās izmaksas",IF('11a+c+n'!$Q15="N",'11a+c+n'!N15,0))</f>
        <v>0</v>
      </c>
      <c r="O15" s="121">
        <f>IF($C$4="Neattiecināmās izmaksas",IF('11a+c+n'!$Q15="N",'11a+c+n'!O15,0))</f>
        <v>0</v>
      </c>
      <c r="P15" s="122">
        <f>IF($C$4="Neattiecināmās izmaksas",IF('11a+c+n'!$Q15="N",'11a+c+n'!P15,0))</f>
        <v>0</v>
      </c>
    </row>
    <row r="16" spans="1:16" x14ac:dyDescent="0.2">
      <c r="A16" s="53">
        <f>IF(P16=0,0,IF(COUNTBLANK(P16)=1,0,COUNTA($P$14:P16)))</f>
        <v>0</v>
      </c>
      <c r="B16" s="24">
        <f>IF($C$4="Neattiecināmās izmaksas",IF('11a+c+n'!$Q16="N",'11a+c+n'!B16,0))</f>
        <v>0</v>
      </c>
      <c r="C16" s="24">
        <f>IF($C$4="Neattiecināmās izmaksas",IF('11a+c+n'!$Q16="N",'11a+c+n'!C16,0))</f>
        <v>0</v>
      </c>
      <c r="D16" s="24">
        <f>IF($C$4="Neattiecināmās izmaksas",IF('11a+c+n'!$Q16="N",'11a+c+n'!D16,0))</f>
        <v>0</v>
      </c>
      <c r="E16" s="47"/>
      <c r="F16" s="68"/>
      <c r="G16" s="121"/>
      <c r="H16" s="121">
        <f>IF($C$4="Neattiecināmās izmaksas",IF('11a+c+n'!$Q16="N",'11a+c+n'!H16,0))</f>
        <v>0</v>
      </c>
      <c r="I16" s="121"/>
      <c r="J16" s="121"/>
      <c r="K16" s="122">
        <f>IF($C$4="Neattiecināmās izmaksas",IF('11a+c+n'!$Q16="N",'11a+c+n'!K16,0))</f>
        <v>0</v>
      </c>
      <c r="L16" s="84">
        <f>IF($C$4="Neattiecināmās izmaksas",IF('11a+c+n'!$Q16="N",'11a+c+n'!L16,0))</f>
        <v>0</v>
      </c>
      <c r="M16" s="121">
        <f>IF($C$4="Neattiecināmās izmaksas",IF('11a+c+n'!$Q16="N",'11a+c+n'!M16,0))</f>
        <v>0</v>
      </c>
      <c r="N16" s="121">
        <f>IF($C$4="Neattiecināmās izmaksas",IF('11a+c+n'!$Q16="N",'11a+c+n'!N16,0))</f>
        <v>0</v>
      </c>
      <c r="O16" s="121">
        <f>IF($C$4="Neattiecināmās izmaksas",IF('11a+c+n'!$Q16="N",'11a+c+n'!O16,0))</f>
        <v>0</v>
      </c>
      <c r="P16" s="122">
        <f>IF($C$4="Neattiecināmās izmaksas",IF('11a+c+n'!$Q16="N",'11a+c+n'!P16,0))</f>
        <v>0</v>
      </c>
    </row>
    <row r="17" spans="1:16" x14ac:dyDescent="0.2">
      <c r="A17" s="53">
        <f>IF(P17=0,0,IF(COUNTBLANK(P17)=1,0,COUNTA($P$14:P17)))</f>
        <v>0</v>
      </c>
      <c r="B17" s="24">
        <f>IF($C$4="Neattiecināmās izmaksas",IF('11a+c+n'!$Q17="N",'11a+c+n'!B17,0))</f>
        <v>0</v>
      </c>
      <c r="C17" s="24">
        <f>IF($C$4="Neattiecināmās izmaksas",IF('11a+c+n'!$Q17="N",'11a+c+n'!C17,0))</f>
        <v>0</v>
      </c>
      <c r="D17" s="24">
        <f>IF($C$4="Neattiecināmās izmaksas",IF('11a+c+n'!$Q17="N",'11a+c+n'!D17,0))</f>
        <v>0</v>
      </c>
      <c r="E17" s="47"/>
      <c r="F17" s="68"/>
      <c r="G17" s="121"/>
      <c r="H17" s="121">
        <f>IF($C$4="Neattiecināmās izmaksas",IF('11a+c+n'!$Q17="N",'11a+c+n'!H17,0))</f>
        <v>0</v>
      </c>
      <c r="I17" s="121"/>
      <c r="J17" s="121"/>
      <c r="K17" s="122">
        <f>IF($C$4="Neattiecināmās izmaksas",IF('11a+c+n'!$Q17="N",'11a+c+n'!K17,0))</f>
        <v>0</v>
      </c>
      <c r="L17" s="84">
        <f>IF($C$4="Neattiecināmās izmaksas",IF('11a+c+n'!$Q17="N",'11a+c+n'!L17,0))</f>
        <v>0</v>
      </c>
      <c r="M17" s="121">
        <f>IF($C$4="Neattiecināmās izmaksas",IF('11a+c+n'!$Q17="N",'11a+c+n'!M17,0))</f>
        <v>0</v>
      </c>
      <c r="N17" s="121">
        <f>IF($C$4="Neattiecināmās izmaksas",IF('11a+c+n'!$Q17="N",'11a+c+n'!N17,0))</f>
        <v>0</v>
      </c>
      <c r="O17" s="121">
        <f>IF($C$4="Neattiecināmās izmaksas",IF('11a+c+n'!$Q17="N",'11a+c+n'!O17,0))</f>
        <v>0</v>
      </c>
      <c r="P17" s="122">
        <f>IF($C$4="Neattiecināmās izmaksas",IF('11a+c+n'!$Q17="N",'11a+c+n'!P17,0))</f>
        <v>0</v>
      </c>
    </row>
    <row r="18" spans="1:16" x14ac:dyDescent="0.2">
      <c r="A18" s="53">
        <f>IF(P18=0,0,IF(COUNTBLANK(P18)=1,0,COUNTA($P$14:P18)))</f>
        <v>0</v>
      </c>
      <c r="B18" s="24">
        <f>IF($C$4="Neattiecināmās izmaksas",IF('11a+c+n'!$Q18="N",'11a+c+n'!B18,0))</f>
        <v>0</v>
      </c>
      <c r="C18" s="24">
        <f>IF($C$4="Neattiecināmās izmaksas",IF('11a+c+n'!$Q18="N",'11a+c+n'!C18,0))</f>
        <v>0</v>
      </c>
      <c r="D18" s="24">
        <f>IF($C$4="Neattiecināmās izmaksas",IF('11a+c+n'!$Q18="N",'11a+c+n'!D18,0))</f>
        <v>0</v>
      </c>
      <c r="E18" s="47"/>
      <c r="F18" s="68"/>
      <c r="G18" s="121"/>
      <c r="H18" s="121">
        <f>IF($C$4="Neattiecināmās izmaksas",IF('11a+c+n'!$Q18="N",'11a+c+n'!H18,0))</f>
        <v>0</v>
      </c>
      <c r="I18" s="121"/>
      <c r="J18" s="121"/>
      <c r="K18" s="122">
        <f>IF($C$4="Neattiecināmās izmaksas",IF('11a+c+n'!$Q18="N",'11a+c+n'!K18,0))</f>
        <v>0</v>
      </c>
      <c r="L18" s="84">
        <f>IF($C$4="Neattiecināmās izmaksas",IF('11a+c+n'!$Q18="N",'11a+c+n'!L18,0))</f>
        <v>0</v>
      </c>
      <c r="M18" s="121">
        <f>IF($C$4="Neattiecināmās izmaksas",IF('11a+c+n'!$Q18="N",'11a+c+n'!M18,0))</f>
        <v>0</v>
      </c>
      <c r="N18" s="121">
        <f>IF($C$4="Neattiecināmās izmaksas",IF('11a+c+n'!$Q18="N",'11a+c+n'!N18,0))</f>
        <v>0</v>
      </c>
      <c r="O18" s="121">
        <f>IF($C$4="Neattiecināmās izmaksas",IF('11a+c+n'!$Q18="N",'11a+c+n'!O18,0))</f>
        <v>0</v>
      </c>
      <c r="P18" s="122">
        <f>IF($C$4="Neattiecināmās izmaksas",IF('11a+c+n'!$Q18="N",'11a+c+n'!P18,0))</f>
        <v>0</v>
      </c>
    </row>
    <row r="19" spans="1:16" x14ac:dyDescent="0.2">
      <c r="A19" s="53">
        <f>IF(P19=0,0,IF(COUNTBLANK(P19)=1,0,COUNTA($P$14:P19)))</f>
        <v>0</v>
      </c>
      <c r="B19" s="24">
        <f>IF($C$4="Neattiecināmās izmaksas",IF('11a+c+n'!$Q19="N",'11a+c+n'!B19,0))</f>
        <v>0</v>
      </c>
      <c r="C19" s="24">
        <f>IF($C$4="Neattiecināmās izmaksas",IF('11a+c+n'!$Q19="N",'11a+c+n'!C19,0))</f>
        <v>0</v>
      </c>
      <c r="D19" s="24">
        <f>IF($C$4="Neattiecināmās izmaksas",IF('11a+c+n'!$Q19="N",'11a+c+n'!D19,0))</f>
        <v>0</v>
      </c>
      <c r="E19" s="47"/>
      <c r="F19" s="68"/>
      <c r="G19" s="121"/>
      <c r="H19" s="121">
        <f>IF($C$4="Neattiecināmās izmaksas",IF('11a+c+n'!$Q19="N",'11a+c+n'!H19,0))</f>
        <v>0</v>
      </c>
      <c r="I19" s="121"/>
      <c r="J19" s="121"/>
      <c r="K19" s="122">
        <f>IF($C$4="Neattiecināmās izmaksas",IF('11a+c+n'!$Q19="N",'11a+c+n'!K19,0))</f>
        <v>0</v>
      </c>
      <c r="L19" s="84">
        <f>IF($C$4="Neattiecināmās izmaksas",IF('11a+c+n'!$Q19="N",'11a+c+n'!L19,0))</f>
        <v>0</v>
      </c>
      <c r="M19" s="121">
        <f>IF($C$4="Neattiecināmās izmaksas",IF('11a+c+n'!$Q19="N",'11a+c+n'!M19,0))</f>
        <v>0</v>
      </c>
      <c r="N19" s="121">
        <f>IF($C$4="Neattiecināmās izmaksas",IF('11a+c+n'!$Q19="N",'11a+c+n'!N19,0))</f>
        <v>0</v>
      </c>
      <c r="O19" s="121">
        <f>IF($C$4="Neattiecināmās izmaksas",IF('11a+c+n'!$Q19="N",'11a+c+n'!O19,0))</f>
        <v>0</v>
      </c>
      <c r="P19" s="122">
        <f>IF($C$4="Neattiecināmās izmaksas",IF('11a+c+n'!$Q19="N",'11a+c+n'!P19,0))</f>
        <v>0</v>
      </c>
    </row>
    <row r="20" spans="1:16" x14ac:dyDescent="0.2">
      <c r="A20" s="53">
        <f>IF(P20=0,0,IF(COUNTBLANK(P20)=1,0,COUNTA($P$14:P20)))</f>
        <v>0</v>
      </c>
      <c r="B20" s="24">
        <f>IF($C$4="Neattiecināmās izmaksas",IF('11a+c+n'!$Q20="N",'11a+c+n'!B20,0))</f>
        <v>0</v>
      </c>
      <c r="C20" s="24">
        <f>IF($C$4="Neattiecināmās izmaksas",IF('11a+c+n'!$Q20="N",'11a+c+n'!C20,0))</f>
        <v>0</v>
      </c>
      <c r="D20" s="24">
        <f>IF($C$4="Neattiecināmās izmaksas",IF('11a+c+n'!$Q20="N",'11a+c+n'!D20,0))</f>
        <v>0</v>
      </c>
      <c r="E20" s="47"/>
      <c r="F20" s="68"/>
      <c r="G20" s="121"/>
      <c r="H20" s="121">
        <f>IF($C$4="Neattiecināmās izmaksas",IF('11a+c+n'!$Q20="N",'11a+c+n'!H20,0))</f>
        <v>0</v>
      </c>
      <c r="I20" s="121"/>
      <c r="J20" s="121"/>
      <c r="K20" s="122">
        <f>IF($C$4="Neattiecināmās izmaksas",IF('11a+c+n'!$Q20="N",'11a+c+n'!K20,0))</f>
        <v>0</v>
      </c>
      <c r="L20" s="84">
        <f>IF($C$4="Neattiecināmās izmaksas",IF('11a+c+n'!$Q20="N",'11a+c+n'!L20,0))</f>
        <v>0</v>
      </c>
      <c r="M20" s="121">
        <f>IF($C$4="Neattiecināmās izmaksas",IF('11a+c+n'!$Q20="N",'11a+c+n'!M20,0))</f>
        <v>0</v>
      </c>
      <c r="N20" s="121">
        <f>IF($C$4="Neattiecināmās izmaksas",IF('11a+c+n'!$Q20="N",'11a+c+n'!N20,0))</f>
        <v>0</v>
      </c>
      <c r="O20" s="121">
        <f>IF($C$4="Neattiecināmās izmaksas",IF('11a+c+n'!$Q20="N",'11a+c+n'!O20,0))</f>
        <v>0</v>
      </c>
      <c r="P20" s="122">
        <f>IF($C$4="Neattiecināmās izmaksas",IF('11a+c+n'!$Q20="N",'11a+c+n'!P20,0))</f>
        <v>0</v>
      </c>
    </row>
    <row r="21" spans="1:16" x14ac:dyDescent="0.2">
      <c r="A21" s="53">
        <f>IF(P21=0,0,IF(COUNTBLANK(P21)=1,0,COUNTA($P$14:P21)))</f>
        <v>0</v>
      </c>
      <c r="B21" s="24">
        <f>IF($C$4="Neattiecināmās izmaksas",IF('11a+c+n'!$Q21="N",'11a+c+n'!B21,0))</f>
        <v>0</v>
      </c>
      <c r="C21" s="24">
        <f>IF($C$4="Neattiecināmās izmaksas",IF('11a+c+n'!$Q21="N",'11a+c+n'!C21,0))</f>
        <v>0</v>
      </c>
      <c r="D21" s="24">
        <f>IF($C$4="Neattiecināmās izmaksas",IF('11a+c+n'!$Q21="N",'11a+c+n'!D21,0))</f>
        <v>0</v>
      </c>
      <c r="E21" s="47"/>
      <c r="F21" s="68"/>
      <c r="G21" s="121"/>
      <c r="H21" s="121">
        <f>IF($C$4="Neattiecināmās izmaksas",IF('11a+c+n'!$Q21="N",'11a+c+n'!H21,0))</f>
        <v>0</v>
      </c>
      <c r="I21" s="121"/>
      <c r="J21" s="121"/>
      <c r="K21" s="122">
        <f>IF($C$4="Neattiecināmās izmaksas",IF('11a+c+n'!$Q21="N",'11a+c+n'!K21,0))</f>
        <v>0</v>
      </c>
      <c r="L21" s="84">
        <f>IF($C$4="Neattiecināmās izmaksas",IF('11a+c+n'!$Q21="N",'11a+c+n'!L21,0))</f>
        <v>0</v>
      </c>
      <c r="M21" s="121">
        <f>IF($C$4="Neattiecināmās izmaksas",IF('11a+c+n'!$Q21="N",'11a+c+n'!M21,0))</f>
        <v>0</v>
      </c>
      <c r="N21" s="121">
        <f>IF($C$4="Neattiecināmās izmaksas",IF('11a+c+n'!$Q21="N",'11a+c+n'!N21,0))</f>
        <v>0</v>
      </c>
      <c r="O21" s="121">
        <f>IF($C$4="Neattiecināmās izmaksas",IF('11a+c+n'!$Q21="N",'11a+c+n'!O21,0))</f>
        <v>0</v>
      </c>
      <c r="P21" s="122">
        <f>IF($C$4="Neattiecināmās izmaksas",IF('11a+c+n'!$Q21="N",'11a+c+n'!P21,0))</f>
        <v>0</v>
      </c>
    </row>
    <row r="22" spans="1:16" x14ac:dyDescent="0.2">
      <c r="A22" s="53">
        <f>IF(P22=0,0,IF(COUNTBLANK(P22)=1,0,COUNTA($P$14:P22)))</f>
        <v>0</v>
      </c>
      <c r="B22" s="24">
        <f>IF($C$4="Neattiecināmās izmaksas",IF('11a+c+n'!$Q22="N",'11a+c+n'!B22,0))</f>
        <v>0</v>
      </c>
      <c r="C22" s="24">
        <f>IF($C$4="Neattiecināmās izmaksas",IF('11a+c+n'!$Q22="N",'11a+c+n'!C22,0))</f>
        <v>0</v>
      </c>
      <c r="D22" s="24">
        <f>IF($C$4="Neattiecināmās izmaksas",IF('11a+c+n'!$Q22="N",'11a+c+n'!D22,0))</f>
        <v>0</v>
      </c>
      <c r="E22" s="47"/>
      <c r="F22" s="68"/>
      <c r="G22" s="121"/>
      <c r="H22" s="121">
        <f>IF($C$4="Neattiecināmās izmaksas",IF('11a+c+n'!$Q22="N",'11a+c+n'!H22,0))</f>
        <v>0</v>
      </c>
      <c r="I22" s="121"/>
      <c r="J22" s="121"/>
      <c r="K22" s="122">
        <f>IF($C$4="Neattiecināmās izmaksas",IF('11a+c+n'!$Q22="N",'11a+c+n'!K22,0))</f>
        <v>0</v>
      </c>
      <c r="L22" s="84">
        <f>IF($C$4="Neattiecināmās izmaksas",IF('11a+c+n'!$Q22="N",'11a+c+n'!L22,0))</f>
        <v>0</v>
      </c>
      <c r="M22" s="121">
        <f>IF($C$4="Neattiecināmās izmaksas",IF('11a+c+n'!$Q22="N",'11a+c+n'!M22,0))</f>
        <v>0</v>
      </c>
      <c r="N22" s="121">
        <f>IF($C$4="Neattiecināmās izmaksas",IF('11a+c+n'!$Q22="N",'11a+c+n'!N22,0))</f>
        <v>0</v>
      </c>
      <c r="O22" s="121">
        <f>IF($C$4="Neattiecināmās izmaksas",IF('11a+c+n'!$Q22="N",'11a+c+n'!O22,0))</f>
        <v>0</v>
      </c>
      <c r="P22" s="122">
        <f>IF($C$4="Neattiecināmās izmaksas",IF('11a+c+n'!$Q22="N",'11a+c+n'!P22,0))</f>
        <v>0</v>
      </c>
    </row>
    <row r="23" spans="1:16" x14ac:dyDescent="0.2">
      <c r="A23" s="53">
        <f>IF(P23=0,0,IF(COUNTBLANK(P23)=1,0,COUNTA($P$14:P23)))</f>
        <v>0</v>
      </c>
      <c r="B23" s="24">
        <f>IF($C$4="Neattiecināmās izmaksas",IF('11a+c+n'!$Q23="N",'11a+c+n'!B23,0))</f>
        <v>0</v>
      </c>
      <c r="C23" s="24">
        <f>IF($C$4="Neattiecināmās izmaksas",IF('11a+c+n'!$Q23="N",'11a+c+n'!C23,0))</f>
        <v>0</v>
      </c>
      <c r="D23" s="24">
        <f>IF($C$4="Neattiecināmās izmaksas",IF('11a+c+n'!$Q23="N",'11a+c+n'!D23,0))</f>
        <v>0</v>
      </c>
      <c r="E23" s="47"/>
      <c r="F23" s="68"/>
      <c r="G23" s="121"/>
      <c r="H23" s="121">
        <f>IF($C$4="Neattiecināmās izmaksas",IF('11a+c+n'!$Q23="N",'11a+c+n'!H23,0))</f>
        <v>0</v>
      </c>
      <c r="I23" s="121"/>
      <c r="J23" s="121"/>
      <c r="K23" s="122">
        <f>IF($C$4="Neattiecināmās izmaksas",IF('11a+c+n'!$Q23="N",'11a+c+n'!K23,0))</f>
        <v>0</v>
      </c>
      <c r="L23" s="84">
        <f>IF($C$4="Neattiecināmās izmaksas",IF('11a+c+n'!$Q23="N",'11a+c+n'!L23,0))</f>
        <v>0</v>
      </c>
      <c r="M23" s="121">
        <f>IF($C$4="Neattiecināmās izmaksas",IF('11a+c+n'!$Q23="N",'11a+c+n'!M23,0))</f>
        <v>0</v>
      </c>
      <c r="N23" s="121">
        <f>IF($C$4="Neattiecināmās izmaksas",IF('11a+c+n'!$Q23="N",'11a+c+n'!N23,0))</f>
        <v>0</v>
      </c>
      <c r="O23" s="121">
        <f>IF($C$4="Neattiecināmās izmaksas",IF('11a+c+n'!$Q23="N",'11a+c+n'!O23,0))</f>
        <v>0</v>
      </c>
      <c r="P23" s="122">
        <f>IF($C$4="Neattiecināmās izmaksas",IF('11a+c+n'!$Q23="N",'11a+c+n'!P23,0))</f>
        <v>0</v>
      </c>
    </row>
    <row r="24" spans="1:16" x14ac:dyDescent="0.2">
      <c r="A24" s="53">
        <f>IF(P24=0,0,IF(COUNTBLANK(P24)=1,0,COUNTA($P$14:P24)))</f>
        <v>0</v>
      </c>
      <c r="B24" s="24">
        <f>IF($C$4="Neattiecināmās izmaksas",IF('11a+c+n'!$Q24="N",'11a+c+n'!B24,0))</f>
        <v>0</v>
      </c>
      <c r="C24" s="24">
        <f>IF($C$4="Neattiecināmās izmaksas",IF('11a+c+n'!$Q24="N",'11a+c+n'!C24,0))</f>
        <v>0</v>
      </c>
      <c r="D24" s="24">
        <f>IF($C$4="Neattiecināmās izmaksas",IF('11a+c+n'!$Q24="N",'11a+c+n'!D24,0))</f>
        <v>0</v>
      </c>
      <c r="E24" s="47"/>
      <c r="F24" s="68"/>
      <c r="G24" s="121"/>
      <c r="H24" s="121">
        <f>IF($C$4="Neattiecināmās izmaksas",IF('11a+c+n'!$Q24="N",'11a+c+n'!H24,0))</f>
        <v>0</v>
      </c>
      <c r="I24" s="121"/>
      <c r="J24" s="121"/>
      <c r="K24" s="122">
        <f>IF($C$4="Neattiecināmās izmaksas",IF('11a+c+n'!$Q24="N",'11a+c+n'!K24,0))</f>
        <v>0</v>
      </c>
      <c r="L24" s="84">
        <f>IF($C$4="Neattiecināmās izmaksas",IF('11a+c+n'!$Q24="N",'11a+c+n'!L24,0))</f>
        <v>0</v>
      </c>
      <c r="M24" s="121">
        <f>IF($C$4="Neattiecināmās izmaksas",IF('11a+c+n'!$Q24="N",'11a+c+n'!M24,0))</f>
        <v>0</v>
      </c>
      <c r="N24" s="121">
        <f>IF($C$4="Neattiecināmās izmaksas",IF('11a+c+n'!$Q24="N",'11a+c+n'!N24,0))</f>
        <v>0</v>
      </c>
      <c r="O24" s="121">
        <f>IF($C$4="Neattiecināmās izmaksas",IF('11a+c+n'!$Q24="N",'11a+c+n'!O24,0))</f>
        <v>0</v>
      </c>
      <c r="P24" s="122">
        <f>IF($C$4="Neattiecināmās izmaksas",IF('11a+c+n'!$Q24="N",'11a+c+n'!P24,0))</f>
        <v>0</v>
      </c>
    </row>
    <row r="25" spans="1:16" x14ac:dyDescent="0.2">
      <c r="A25" s="53">
        <f>IF(P25=0,0,IF(COUNTBLANK(P25)=1,0,COUNTA($P$14:P25)))</f>
        <v>0</v>
      </c>
      <c r="B25" s="24">
        <f>IF($C$4="Neattiecināmās izmaksas",IF('11a+c+n'!$Q25="N",'11a+c+n'!B25,0))</f>
        <v>0</v>
      </c>
      <c r="C25" s="24">
        <f>IF($C$4="Neattiecināmās izmaksas",IF('11a+c+n'!$Q25="N",'11a+c+n'!C25,0))</f>
        <v>0</v>
      </c>
      <c r="D25" s="24">
        <f>IF($C$4="Neattiecināmās izmaksas",IF('11a+c+n'!$Q25="N",'11a+c+n'!D25,0))</f>
        <v>0</v>
      </c>
      <c r="E25" s="47"/>
      <c r="F25" s="68"/>
      <c r="G25" s="121"/>
      <c r="H25" s="121">
        <f>IF($C$4="Neattiecināmās izmaksas",IF('11a+c+n'!$Q25="N",'11a+c+n'!H25,0))</f>
        <v>0</v>
      </c>
      <c r="I25" s="121"/>
      <c r="J25" s="121"/>
      <c r="K25" s="122">
        <f>IF($C$4="Neattiecināmās izmaksas",IF('11a+c+n'!$Q25="N",'11a+c+n'!K25,0))</f>
        <v>0</v>
      </c>
      <c r="L25" s="84">
        <f>IF($C$4="Neattiecināmās izmaksas",IF('11a+c+n'!$Q25="N",'11a+c+n'!L25,0))</f>
        <v>0</v>
      </c>
      <c r="M25" s="121">
        <f>IF($C$4="Neattiecināmās izmaksas",IF('11a+c+n'!$Q25="N",'11a+c+n'!M25,0))</f>
        <v>0</v>
      </c>
      <c r="N25" s="121">
        <f>IF($C$4="Neattiecināmās izmaksas",IF('11a+c+n'!$Q25="N",'11a+c+n'!N25,0))</f>
        <v>0</v>
      </c>
      <c r="O25" s="121">
        <f>IF($C$4="Neattiecināmās izmaksas",IF('11a+c+n'!$Q25="N",'11a+c+n'!O25,0))</f>
        <v>0</v>
      </c>
      <c r="P25" s="122">
        <f>IF($C$4="Neattiecināmās izmaksas",IF('11a+c+n'!$Q25="N",'11a+c+n'!P25,0))</f>
        <v>0</v>
      </c>
    </row>
    <row r="26" spans="1:16" x14ac:dyDescent="0.2">
      <c r="A26" s="53">
        <f>IF(P26=0,0,IF(COUNTBLANK(P26)=1,0,COUNTA($P$14:P26)))</f>
        <v>0</v>
      </c>
      <c r="B26" s="24">
        <f>IF($C$4="Neattiecināmās izmaksas",IF('11a+c+n'!$Q26="N",'11a+c+n'!B26,0))</f>
        <v>0</v>
      </c>
      <c r="C26" s="24">
        <f>IF($C$4="Neattiecināmās izmaksas",IF('11a+c+n'!$Q26="N",'11a+c+n'!C26,0))</f>
        <v>0</v>
      </c>
      <c r="D26" s="24">
        <f>IF($C$4="Neattiecināmās izmaksas",IF('11a+c+n'!$Q26="N",'11a+c+n'!D26,0))</f>
        <v>0</v>
      </c>
      <c r="E26" s="47"/>
      <c r="F26" s="68"/>
      <c r="G26" s="121"/>
      <c r="H26" s="121">
        <f>IF($C$4="Neattiecināmās izmaksas",IF('11a+c+n'!$Q26="N",'11a+c+n'!H26,0))</f>
        <v>0</v>
      </c>
      <c r="I26" s="121"/>
      <c r="J26" s="121"/>
      <c r="K26" s="122">
        <f>IF($C$4="Neattiecināmās izmaksas",IF('11a+c+n'!$Q26="N",'11a+c+n'!K26,0))</f>
        <v>0</v>
      </c>
      <c r="L26" s="84">
        <f>IF($C$4="Neattiecināmās izmaksas",IF('11a+c+n'!$Q26="N",'11a+c+n'!L26,0))</f>
        <v>0</v>
      </c>
      <c r="M26" s="121">
        <f>IF($C$4="Neattiecināmās izmaksas",IF('11a+c+n'!$Q26="N",'11a+c+n'!M26,0))</f>
        <v>0</v>
      </c>
      <c r="N26" s="121">
        <f>IF($C$4="Neattiecināmās izmaksas",IF('11a+c+n'!$Q26="N",'11a+c+n'!N26,0))</f>
        <v>0</v>
      </c>
      <c r="O26" s="121">
        <f>IF($C$4="Neattiecināmās izmaksas",IF('11a+c+n'!$Q26="N",'11a+c+n'!O26,0))</f>
        <v>0</v>
      </c>
      <c r="P26" s="122">
        <f>IF($C$4="Neattiecināmās izmaksas",IF('11a+c+n'!$Q26="N",'11a+c+n'!P26,0))</f>
        <v>0</v>
      </c>
    </row>
    <row r="27" spans="1:16" x14ac:dyDescent="0.2">
      <c r="A27" s="53">
        <f>IF(P27=0,0,IF(COUNTBLANK(P27)=1,0,COUNTA($P$14:P27)))</f>
        <v>0</v>
      </c>
      <c r="B27" s="24">
        <f>IF($C$4="Neattiecināmās izmaksas",IF('11a+c+n'!$Q27="N",'11a+c+n'!B27,0))</f>
        <v>0</v>
      </c>
      <c r="C27" s="24">
        <f>IF($C$4="Neattiecināmās izmaksas",IF('11a+c+n'!$Q27="N",'11a+c+n'!C27,0))</f>
        <v>0</v>
      </c>
      <c r="D27" s="24">
        <f>IF($C$4="Neattiecināmās izmaksas",IF('11a+c+n'!$Q27="N",'11a+c+n'!D27,0))</f>
        <v>0</v>
      </c>
      <c r="E27" s="47"/>
      <c r="F27" s="68"/>
      <c r="G27" s="121"/>
      <c r="H27" s="121">
        <f>IF($C$4="Neattiecināmās izmaksas",IF('11a+c+n'!$Q27="N",'11a+c+n'!H27,0))</f>
        <v>0</v>
      </c>
      <c r="I27" s="121"/>
      <c r="J27" s="121"/>
      <c r="K27" s="122">
        <f>IF($C$4="Neattiecināmās izmaksas",IF('11a+c+n'!$Q27="N",'11a+c+n'!K27,0))</f>
        <v>0</v>
      </c>
      <c r="L27" s="84">
        <f>IF($C$4="Neattiecināmās izmaksas",IF('11a+c+n'!$Q27="N",'11a+c+n'!L27,0))</f>
        <v>0</v>
      </c>
      <c r="M27" s="121">
        <f>IF($C$4="Neattiecināmās izmaksas",IF('11a+c+n'!$Q27="N",'11a+c+n'!M27,0))</f>
        <v>0</v>
      </c>
      <c r="N27" s="121">
        <f>IF($C$4="Neattiecināmās izmaksas",IF('11a+c+n'!$Q27="N",'11a+c+n'!N27,0))</f>
        <v>0</v>
      </c>
      <c r="O27" s="121">
        <f>IF($C$4="Neattiecināmās izmaksas",IF('11a+c+n'!$Q27="N",'11a+c+n'!O27,0))</f>
        <v>0</v>
      </c>
      <c r="P27" s="122">
        <f>IF($C$4="Neattiecināmās izmaksas",IF('11a+c+n'!$Q27="N",'11a+c+n'!P27,0))</f>
        <v>0</v>
      </c>
    </row>
    <row r="28" spans="1:16" x14ac:dyDescent="0.2">
      <c r="A28" s="53">
        <f>IF(P28=0,0,IF(COUNTBLANK(P28)=1,0,COUNTA($P$14:P28)))</f>
        <v>0</v>
      </c>
      <c r="B28" s="24">
        <f>IF($C$4="Neattiecināmās izmaksas",IF('11a+c+n'!$Q28="N",'11a+c+n'!B28,0))</f>
        <v>0</v>
      </c>
      <c r="C28" s="24">
        <f>IF($C$4="Neattiecināmās izmaksas",IF('11a+c+n'!$Q28="N",'11a+c+n'!C28,0))</f>
        <v>0</v>
      </c>
      <c r="D28" s="24">
        <f>IF($C$4="Neattiecināmās izmaksas",IF('11a+c+n'!$Q28="N",'11a+c+n'!D28,0))</f>
        <v>0</v>
      </c>
      <c r="E28" s="47"/>
      <c r="F28" s="68"/>
      <c r="G28" s="121"/>
      <c r="H28" s="121">
        <f>IF($C$4="Neattiecināmās izmaksas",IF('11a+c+n'!$Q28="N",'11a+c+n'!H28,0))</f>
        <v>0</v>
      </c>
      <c r="I28" s="121"/>
      <c r="J28" s="121"/>
      <c r="K28" s="122">
        <f>IF($C$4="Neattiecināmās izmaksas",IF('11a+c+n'!$Q28="N",'11a+c+n'!K28,0))</f>
        <v>0</v>
      </c>
      <c r="L28" s="84">
        <f>IF($C$4="Neattiecināmās izmaksas",IF('11a+c+n'!$Q28="N",'11a+c+n'!L28,0))</f>
        <v>0</v>
      </c>
      <c r="M28" s="121">
        <f>IF($C$4="Neattiecināmās izmaksas",IF('11a+c+n'!$Q28="N",'11a+c+n'!M28,0))</f>
        <v>0</v>
      </c>
      <c r="N28" s="121">
        <f>IF($C$4="Neattiecināmās izmaksas",IF('11a+c+n'!$Q28="N",'11a+c+n'!N28,0))</f>
        <v>0</v>
      </c>
      <c r="O28" s="121">
        <f>IF($C$4="Neattiecināmās izmaksas",IF('11a+c+n'!$Q28="N",'11a+c+n'!O28,0))</f>
        <v>0</v>
      </c>
      <c r="P28" s="122">
        <f>IF($C$4="Neattiecināmās izmaksas",IF('11a+c+n'!$Q28="N",'11a+c+n'!P28,0))</f>
        <v>0</v>
      </c>
    </row>
    <row r="29" spans="1:16" x14ac:dyDescent="0.2">
      <c r="A29" s="53">
        <f>IF(P29=0,0,IF(COUNTBLANK(P29)=1,0,COUNTA($P$14:P29)))</f>
        <v>0</v>
      </c>
      <c r="B29" s="24">
        <f>IF($C$4="Neattiecināmās izmaksas",IF('11a+c+n'!$Q29="N",'11a+c+n'!B29,0))</f>
        <v>0</v>
      </c>
      <c r="C29" s="24">
        <f>IF($C$4="Neattiecināmās izmaksas",IF('11a+c+n'!$Q29="N",'11a+c+n'!C29,0))</f>
        <v>0</v>
      </c>
      <c r="D29" s="24">
        <f>IF($C$4="Neattiecināmās izmaksas",IF('11a+c+n'!$Q29="N",'11a+c+n'!D29,0))</f>
        <v>0</v>
      </c>
      <c r="E29" s="47"/>
      <c r="F29" s="68"/>
      <c r="G29" s="121"/>
      <c r="H29" s="121">
        <f>IF($C$4="Neattiecināmās izmaksas",IF('11a+c+n'!$Q29="N",'11a+c+n'!H29,0))</f>
        <v>0</v>
      </c>
      <c r="I29" s="121"/>
      <c r="J29" s="121"/>
      <c r="K29" s="122">
        <f>IF($C$4="Neattiecināmās izmaksas",IF('11a+c+n'!$Q29="N",'11a+c+n'!K29,0))</f>
        <v>0</v>
      </c>
      <c r="L29" s="84">
        <f>IF($C$4="Neattiecināmās izmaksas",IF('11a+c+n'!$Q29="N",'11a+c+n'!L29,0))</f>
        <v>0</v>
      </c>
      <c r="M29" s="121">
        <f>IF($C$4="Neattiecināmās izmaksas",IF('11a+c+n'!$Q29="N",'11a+c+n'!M29,0))</f>
        <v>0</v>
      </c>
      <c r="N29" s="121">
        <f>IF($C$4="Neattiecināmās izmaksas",IF('11a+c+n'!$Q29="N",'11a+c+n'!N29,0))</f>
        <v>0</v>
      </c>
      <c r="O29" s="121">
        <f>IF($C$4="Neattiecināmās izmaksas",IF('11a+c+n'!$Q29="N",'11a+c+n'!O29,0))</f>
        <v>0</v>
      </c>
      <c r="P29" s="122">
        <f>IF($C$4="Neattiecināmās izmaksas",IF('11a+c+n'!$Q29="N",'11a+c+n'!P29,0))</f>
        <v>0</v>
      </c>
    </row>
    <row r="30" spans="1:16" x14ac:dyDescent="0.2">
      <c r="A30" s="53">
        <f>IF(P30=0,0,IF(COUNTBLANK(P30)=1,0,COUNTA($P$14:P30)))</f>
        <v>0</v>
      </c>
      <c r="B30" s="24">
        <f>IF($C$4="Neattiecināmās izmaksas",IF('11a+c+n'!$Q30="N",'11a+c+n'!B30,0))</f>
        <v>0</v>
      </c>
      <c r="C30" s="24">
        <f>IF($C$4="Neattiecināmās izmaksas",IF('11a+c+n'!$Q30="N",'11a+c+n'!C30,0))</f>
        <v>0</v>
      </c>
      <c r="D30" s="24">
        <f>IF($C$4="Neattiecināmās izmaksas",IF('11a+c+n'!$Q30="N",'11a+c+n'!D30,0))</f>
        <v>0</v>
      </c>
      <c r="E30" s="47"/>
      <c r="F30" s="68"/>
      <c r="G30" s="121"/>
      <c r="H30" s="121">
        <f>IF($C$4="Neattiecināmās izmaksas",IF('11a+c+n'!$Q30="N",'11a+c+n'!H30,0))</f>
        <v>0</v>
      </c>
      <c r="I30" s="121"/>
      <c r="J30" s="121"/>
      <c r="K30" s="122">
        <f>IF($C$4="Neattiecināmās izmaksas",IF('11a+c+n'!$Q30="N",'11a+c+n'!K30,0))</f>
        <v>0</v>
      </c>
      <c r="L30" s="84">
        <f>IF($C$4="Neattiecināmās izmaksas",IF('11a+c+n'!$Q30="N",'11a+c+n'!L30,0))</f>
        <v>0</v>
      </c>
      <c r="M30" s="121">
        <f>IF($C$4="Neattiecināmās izmaksas",IF('11a+c+n'!$Q30="N",'11a+c+n'!M30,0))</f>
        <v>0</v>
      </c>
      <c r="N30" s="121">
        <f>IF($C$4="Neattiecināmās izmaksas",IF('11a+c+n'!$Q30="N",'11a+c+n'!N30,0))</f>
        <v>0</v>
      </c>
      <c r="O30" s="121">
        <f>IF($C$4="Neattiecināmās izmaksas",IF('11a+c+n'!$Q30="N",'11a+c+n'!O30,0))</f>
        <v>0</v>
      </c>
      <c r="P30" s="122">
        <f>IF($C$4="Neattiecināmās izmaksas",IF('11a+c+n'!$Q30="N",'11a+c+n'!P30,0))</f>
        <v>0</v>
      </c>
    </row>
    <row r="31" spans="1:16" x14ac:dyDescent="0.2">
      <c r="A31" s="53">
        <f>IF(P31=0,0,IF(COUNTBLANK(P31)=1,0,COUNTA($P$14:P31)))</f>
        <v>0</v>
      </c>
      <c r="B31" s="24">
        <f>IF($C$4="Neattiecināmās izmaksas",IF('11a+c+n'!$Q31="N",'11a+c+n'!B31,0))</f>
        <v>0</v>
      </c>
      <c r="C31" s="24">
        <f>IF($C$4="Neattiecināmās izmaksas",IF('11a+c+n'!$Q31="N",'11a+c+n'!C31,0))</f>
        <v>0</v>
      </c>
      <c r="D31" s="24">
        <f>IF($C$4="Neattiecināmās izmaksas",IF('11a+c+n'!$Q31="N",'11a+c+n'!D31,0))</f>
        <v>0</v>
      </c>
      <c r="E31" s="47"/>
      <c r="F31" s="68"/>
      <c r="G31" s="121"/>
      <c r="H31" s="121">
        <f>IF($C$4="Neattiecināmās izmaksas",IF('11a+c+n'!$Q31="N",'11a+c+n'!H31,0))</f>
        <v>0</v>
      </c>
      <c r="I31" s="121"/>
      <c r="J31" s="121"/>
      <c r="K31" s="122">
        <f>IF($C$4="Neattiecināmās izmaksas",IF('11a+c+n'!$Q31="N",'11a+c+n'!K31,0))</f>
        <v>0</v>
      </c>
      <c r="L31" s="84">
        <f>IF($C$4="Neattiecināmās izmaksas",IF('11a+c+n'!$Q31="N",'11a+c+n'!L31,0))</f>
        <v>0</v>
      </c>
      <c r="M31" s="121">
        <f>IF($C$4="Neattiecināmās izmaksas",IF('11a+c+n'!$Q31="N",'11a+c+n'!M31,0))</f>
        <v>0</v>
      </c>
      <c r="N31" s="121">
        <f>IF($C$4="Neattiecināmās izmaksas",IF('11a+c+n'!$Q31="N",'11a+c+n'!N31,0))</f>
        <v>0</v>
      </c>
      <c r="O31" s="121">
        <f>IF($C$4="Neattiecināmās izmaksas",IF('11a+c+n'!$Q31="N",'11a+c+n'!O31,0))</f>
        <v>0</v>
      </c>
      <c r="P31" s="122">
        <f>IF($C$4="Neattiecināmās izmaksas",IF('11a+c+n'!$Q31="N",'11a+c+n'!P31,0))</f>
        <v>0</v>
      </c>
    </row>
    <row r="32" spans="1:16" x14ac:dyDescent="0.2">
      <c r="A32" s="53">
        <f>IF(P32=0,0,IF(COUNTBLANK(P32)=1,0,COUNTA($P$14:P32)))</f>
        <v>0</v>
      </c>
      <c r="B32" s="24">
        <f>IF($C$4="Neattiecināmās izmaksas",IF('11a+c+n'!$Q32="N",'11a+c+n'!B32,0))</f>
        <v>0</v>
      </c>
      <c r="C32" s="24">
        <f>IF($C$4="Neattiecināmās izmaksas",IF('11a+c+n'!$Q32="N",'11a+c+n'!C32,0))</f>
        <v>0</v>
      </c>
      <c r="D32" s="24">
        <f>IF($C$4="Neattiecināmās izmaksas",IF('11a+c+n'!$Q32="N",'11a+c+n'!D32,0))</f>
        <v>0</v>
      </c>
      <c r="E32" s="47"/>
      <c r="F32" s="68"/>
      <c r="G32" s="121"/>
      <c r="H32" s="121">
        <f>IF($C$4="Neattiecināmās izmaksas",IF('11a+c+n'!$Q32="N",'11a+c+n'!H32,0))</f>
        <v>0</v>
      </c>
      <c r="I32" s="121"/>
      <c r="J32" s="121"/>
      <c r="K32" s="122">
        <f>IF($C$4="Neattiecināmās izmaksas",IF('11a+c+n'!$Q32="N",'11a+c+n'!K32,0))</f>
        <v>0</v>
      </c>
      <c r="L32" s="84">
        <f>IF($C$4="Neattiecināmās izmaksas",IF('11a+c+n'!$Q32="N",'11a+c+n'!L32,0))</f>
        <v>0</v>
      </c>
      <c r="M32" s="121">
        <f>IF($C$4="Neattiecināmās izmaksas",IF('11a+c+n'!$Q32="N",'11a+c+n'!M32,0))</f>
        <v>0</v>
      </c>
      <c r="N32" s="121">
        <f>IF($C$4="Neattiecināmās izmaksas",IF('11a+c+n'!$Q32="N",'11a+c+n'!N32,0))</f>
        <v>0</v>
      </c>
      <c r="O32" s="121">
        <f>IF($C$4="Neattiecināmās izmaksas",IF('11a+c+n'!$Q32="N",'11a+c+n'!O32,0))</f>
        <v>0</v>
      </c>
      <c r="P32" s="122">
        <f>IF($C$4="Neattiecināmās izmaksas",IF('11a+c+n'!$Q32="N",'11a+c+n'!P32,0))</f>
        <v>0</v>
      </c>
    </row>
    <row r="33" spans="1:16" x14ac:dyDescent="0.2">
      <c r="A33" s="53">
        <f>IF(P33=0,0,IF(COUNTBLANK(P33)=1,0,COUNTA($P$14:P33)))</f>
        <v>0</v>
      </c>
      <c r="B33" s="24">
        <f>IF($C$4="Neattiecināmās izmaksas",IF('11a+c+n'!$Q33="N",'11a+c+n'!B33,0))</f>
        <v>0</v>
      </c>
      <c r="C33" s="24">
        <f>IF($C$4="Neattiecināmās izmaksas",IF('11a+c+n'!$Q33="N",'11a+c+n'!C33,0))</f>
        <v>0</v>
      </c>
      <c r="D33" s="24">
        <f>IF($C$4="Neattiecināmās izmaksas",IF('11a+c+n'!$Q33="N",'11a+c+n'!D33,0))</f>
        <v>0</v>
      </c>
      <c r="E33" s="47"/>
      <c r="F33" s="68"/>
      <c r="G33" s="121"/>
      <c r="H33" s="121">
        <f>IF($C$4="Neattiecināmās izmaksas",IF('11a+c+n'!$Q33="N",'11a+c+n'!H33,0))</f>
        <v>0</v>
      </c>
      <c r="I33" s="121"/>
      <c r="J33" s="121"/>
      <c r="K33" s="122">
        <f>IF($C$4="Neattiecināmās izmaksas",IF('11a+c+n'!$Q33="N",'11a+c+n'!K33,0))</f>
        <v>0</v>
      </c>
      <c r="L33" s="84">
        <f>IF($C$4="Neattiecināmās izmaksas",IF('11a+c+n'!$Q33="N",'11a+c+n'!L33,0))</f>
        <v>0</v>
      </c>
      <c r="M33" s="121">
        <f>IF($C$4="Neattiecināmās izmaksas",IF('11a+c+n'!$Q33="N",'11a+c+n'!M33,0))</f>
        <v>0</v>
      </c>
      <c r="N33" s="121">
        <f>IF($C$4="Neattiecināmās izmaksas",IF('11a+c+n'!$Q33="N",'11a+c+n'!N33,0))</f>
        <v>0</v>
      </c>
      <c r="O33" s="121">
        <f>IF($C$4="Neattiecināmās izmaksas",IF('11a+c+n'!$Q33="N",'11a+c+n'!O33,0))</f>
        <v>0</v>
      </c>
      <c r="P33" s="122">
        <f>IF($C$4="Neattiecināmās izmaksas",IF('11a+c+n'!$Q33="N",'11a+c+n'!P33,0))</f>
        <v>0</v>
      </c>
    </row>
    <row r="34" spans="1:16" x14ac:dyDescent="0.2">
      <c r="A34" s="53">
        <f>IF(P34=0,0,IF(COUNTBLANK(P34)=1,0,COUNTA($P$14:P34)))</f>
        <v>0</v>
      </c>
      <c r="B34" s="24">
        <f>IF($C$4="Neattiecināmās izmaksas",IF('11a+c+n'!$Q34="N",'11a+c+n'!B34,0))</f>
        <v>0</v>
      </c>
      <c r="C34" s="24">
        <f>IF($C$4="Neattiecināmās izmaksas",IF('11a+c+n'!$Q34="N",'11a+c+n'!C34,0))</f>
        <v>0</v>
      </c>
      <c r="D34" s="24">
        <f>IF($C$4="Neattiecināmās izmaksas",IF('11a+c+n'!$Q34="N",'11a+c+n'!D34,0))</f>
        <v>0</v>
      </c>
      <c r="E34" s="47"/>
      <c r="F34" s="68"/>
      <c r="G34" s="121"/>
      <c r="H34" s="121">
        <f>IF($C$4="Neattiecināmās izmaksas",IF('11a+c+n'!$Q34="N",'11a+c+n'!H34,0))</f>
        <v>0</v>
      </c>
      <c r="I34" s="121"/>
      <c r="J34" s="121"/>
      <c r="K34" s="122">
        <f>IF($C$4="Neattiecināmās izmaksas",IF('11a+c+n'!$Q34="N",'11a+c+n'!K34,0))</f>
        <v>0</v>
      </c>
      <c r="L34" s="84">
        <f>IF($C$4="Neattiecināmās izmaksas",IF('11a+c+n'!$Q34="N",'11a+c+n'!L34,0))</f>
        <v>0</v>
      </c>
      <c r="M34" s="121">
        <f>IF($C$4="Neattiecināmās izmaksas",IF('11a+c+n'!$Q34="N",'11a+c+n'!M34,0))</f>
        <v>0</v>
      </c>
      <c r="N34" s="121">
        <f>IF($C$4="Neattiecināmās izmaksas",IF('11a+c+n'!$Q34="N",'11a+c+n'!N34,0))</f>
        <v>0</v>
      </c>
      <c r="O34" s="121">
        <f>IF($C$4="Neattiecināmās izmaksas",IF('11a+c+n'!$Q34="N",'11a+c+n'!O34,0))</f>
        <v>0</v>
      </c>
      <c r="P34" s="122">
        <f>IF($C$4="Neattiecināmās izmaksas",IF('11a+c+n'!$Q34="N",'11a+c+n'!P34,0))</f>
        <v>0</v>
      </c>
    </row>
    <row r="35" spans="1:16" x14ac:dyDescent="0.2">
      <c r="A35" s="53">
        <f>IF(P35=0,0,IF(COUNTBLANK(P35)=1,0,COUNTA($P$14:P35)))</f>
        <v>0</v>
      </c>
      <c r="B35" s="24">
        <f>IF($C$4="Neattiecināmās izmaksas",IF('11a+c+n'!$Q35="N",'11a+c+n'!B35,0))</f>
        <v>0</v>
      </c>
      <c r="C35" s="24">
        <f>IF($C$4="Neattiecināmās izmaksas",IF('11a+c+n'!$Q35="N",'11a+c+n'!C35,0))</f>
        <v>0</v>
      </c>
      <c r="D35" s="24">
        <f>IF($C$4="Neattiecināmās izmaksas",IF('11a+c+n'!$Q35="N",'11a+c+n'!D35,0))</f>
        <v>0</v>
      </c>
      <c r="E35" s="47"/>
      <c r="F35" s="68"/>
      <c r="G35" s="121"/>
      <c r="H35" s="121">
        <f>IF($C$4="Neattiecināmās izmaksas",IF('11a+c+n'!$Q35="N",'11a+c+n'!H35,0))</f>
        <v>0</v>
      </c>
      <c r="I35" s="121"/>
      <c r="J35" s="121"/>
      <c r="K35" s="122">
        <f>IF($C$4="Neattiecināmās izmaksas",IF('11a+c+n'!$Q35="N",'11a+c+n'!K35,0))</f>
        <v>0</v>
      </c>
      <c r="L35" s="84">
        <f>IF($C$4="Neattiecināmās izmaksas",IF('11a+c+n'!$Q35="N",'11a+c+n'!L35,0))</f>
        <v>0</v>
      </c>
      <c r="M35" s="121">
        <f>IF($C$4="Neattiecināmās izmaksas",IF('11a+c+n'!$Q35="N",'11a+c+n'!M35,0))</f>
        <v>0</v>
      </c>
      <c r="N35" s="121">
        <f>IF($C$4="Neattiecināmās izmaksas",IF('11a+c+n'!$Q35="N",'11a+c+n'!N35,0))</f>
        <v>0</v>
      </c>
      <c r="O35" s="121">
        <f>IF($C$4="Neattiecināmās izmaksas",IF('11a+c+n'!$Q35="N",'11a+c+n'!O35,0))</f>
        <v>0</v>
      </c>
      <c r="P35" s="122">
        <f>IF($C$4="Neattiecināmās izmaksas",IF('11a+c+n'!$Q35="N",'11a+c+n'!P35,0))</f>
        <v>0</v>
      </c>
    </row>
    <row r="36" spans="1:16" x14ac:dyDescent="0.2">
      <c r="A36" s="53">
        <f>IF(P36=0,0,IF(COUNTBLANK(P36)=1,0,COUNTA($P$14:P36)))</f>
        <v>0</v>
      </c>
      <c r="B36" s="24">
        <f>IF($C$4="Neattiecināmās izmaksas",IF('11a+c+n'!$Q36="N",'11a+c+n'!B36,0))</f>
        <v>0</v>
      </c>
      <c r="C36" s="24">
        <f>IF($C$4="Neattiecināmās izmaksas",IF('11a+c+n'!$Q36="N",'11a+c+n'!C36,0))</f>
        <v>0</v>
      </c>
      <c r="D36" s="24">
        <f>IF($C$4="Neattiecināmās izmaksas",IF('11a+c+n'!$Q36="N",'11a+c+n'!D36,0))</f>
        <v>0</v>
      </c>
      <c r="E36" s="47"/>
      <c r="F36" s="68"/>
      <c r="G36" s="121"/>
      <c r="H36" s="121">
        <f>IF($C$4="Neattiecināmās izmaksas",IF('11a+c+n'!$Q36="N",'11a+c+n'!H36,0))</f>
        <v>0</v>
      </c>
      <c r="I36" s="121"/>
      <c r="J36" s="121"/>
      <c r="K36" s="122">
        <f>IF($C$4="Neattiecināmās izmaksas",IF('11a+c+n'!$Q36="N",'11a+c+n'!K36,0))</f>
        <v>0</v>
      </c>
      <c r="L36" s="84">
        <f>IF($C$4="Neattiecināmās izmaksas",IF('11a+c+n'!$Q36="N",'11a+c+n'!L36,0))</f>
        <v>0</v>
      </c>
      <c r="M36" s="121">
        <f>IF($C$4="Neattiecināmās izmaksas",IF('11a+c+n'!$Q36="N",'11a+c+n'!M36,0))</f>
        <v>0</v>
      </c>
      <c r="N36" s="121">
        <f>IF($C$4="Neattiecināmās izmaksas",IF('11a+c+n'!$Q36="N",'11a+c+n'!N36,0))</f>
        <v>0</v>
      </c>
      <c r="O36" s="121">
        <f>IF($C$4="Neattiecināmās izmaksas",IF('11a+c+n'!$Q36="N",'11a+c+n'!O36,0))</f>
        <v>0</v>
      </c>
      <c r="P36" s="122">
        <f>IF($C$4="Neattiecināmās izmaksas",IF('11a+c+n'!$Q36="N",'11a+c+n'!P36,0))</f>
        <v>0</v>
      </c>
    </row>
    <row r="37" spans="1:16" x14ac:dyDescent="0.2">
      <c r="A37" s="53">
        <f>IF(P37=0,0,IF(COUNTBLANK(P37)=1,0,COUNTA($P$14:P37)))</f>
        <v>0</v>
      </c>
      <c r="B37" s="24">
        <f>IF($C$4="Neattiecināmās izmaksas",IF('11a+c+n'!$Q37="N",'11a+c+n'!B37,0))</f>
        <v>0</v>
      </c>
      <c r="C37" s="24">
        <f>IF($C$4="Neattiecināmās izmaksas",IF('11a+c+n'!$Q37="N",'11a+c+n'!C37,0))</f>
        <v>0</v>
      </c>
      <c r="D37" s="24">
        <f>IF($C$4="Neattiecināmās izmaksas",IF('11a+c+n'!$Q37="N",'11a+c+n'!D37,0))</f>
        <v>0</v>
      </c>
      <c r="E37" s="47"/>
      <c r="F37" s="68"/>
      <c r="G37" s="121"/>
      <c r="H37" s="121">
        <f>IF($C$4="Neattiecināmās izmaksas",IF('11a+c+n'!$Q37="N",'11a+c+n'!H37,0))</f>
        <v>0</v>
      </c>
      <c r="I37" s="121"/>
      <c r="J37" s="121"/>
      <c r="K37" s="122">
        <f>IF($C$4="Neattiecināmās izmaksas",IF('11a+c+n'!$Q37="N",'11a+c+n'!K37,0))</f>
        <v>0</v>
      </c>
      <c r="L37" s="84">
        <f>IF($C$4="Neattiecināmās izmaksas",IF('11a+c+n'!$Q37="N",'11a+c+n'!L37,0))</f>
        <v>0</v>
      </c>
      <c r="M37" s="121">
        <f>IF($C$4="Neattiecināmās izmaksas",IF('11a+c+n'!$Q37="N",'11a+c+n'!M37,0))</f>
        <v>0</v>
      </c>
      <c r="N37" s="121">
        <f>IF($C$4="Neattiecināmās izmaksas",IF('11a+c+n'!$Q37="N",'11a+c+n'!N37,0))</f>
        <v>0</v>
      </c>
      <c r="O37" s="121">
        <f>IF($C$4="Neattiecināmās izmaksas",IF('11a+c+n'!$Q37="N",'11a+c+n'!O37,0))</f>
        <v>0</v>
      </c>
      <c r="P37" s="122">
        <f>IF($C$4="Neattiecināmās izmaksas",IF('11a+c+n'!$Q37="N",'11a+c+n'!P37,0))</f>
        <v>0</v>
      </c>
    </row>
    <row r="38" spans="1:16" x14ac:dyDescent="0.2">
      <c r="A38" s="53">
        <f>IF(P38=0,0,IF(COUNTBLANK(P38)=1,0,COUNTA($P$14:P38)))</f>
        <v>0</v>
      </c>
      <c r="B38" s="24">
        <f>IF($C$4="Neattiecināmās izmaksas",IF('11a+c+n'!$Q38="N",'11a+c+n'!B38,0))</f>
        <v>0</v>
      </c>
      <c r="C38" s="24">
        <f>IF($C$4="Neattiecināmās izmaksas",IF('11a+c+n'!$Q38="N",'11a+c+n'!C38,0))</f>
        <v>0</v>
      </c>
      <c r="D38" s="24">
        <f>IF($C$4="Neattiecināmās izmaksas",IF('11a+c+n'!$Q38="N",'11a+c+n'!D38,0))</f>
        <v>0</v>
      </c>
      <c r="E38" s="47"/>
      <c r="F38" s="68"/>
      <c r="G38" s="121"/>
      <c r="H38" s="121">
        <f>IF($C$4="Neattiecināmās izmaksas",IF('11a+c+n'!$Q38="N",'11a+c+n'!H38,0))</f>
        <v>0</v>
      </c>
      <c r="I38" s="121"/>
      <c r="J38" s="121"/>
      <c r="K38" s="122">
        <f>IF($C$4="Neattiecināmās izmaksas",IF('11a+c+n'!$Q38="N",'11a+c+n'!K38,0))</f>
        <v>0</v>
      </c>
      <c r="L38" s="84">
        <f>IF($C$4="Neattiecināmās izmaksas",IF('11a+c+n'!$Q38="N",'11a+c+n'!L38,0))</f>
        <v>0</v>
      </c>
      <c r="M38" s="121">
        <f>IF($C$4="Neattiecināmās izmaksas",IF('11a+c+n'!$Q38="N",'11a+c+n'!M38,0))</f>
        <v>0</v>
      </c>
      <c r="N38" s="121">
        <f>IF($C$4="Neattiecināmās izmaksas",IF('11a+c+n'!$Q38="N",'11a+c+n'!N38,0))</f>
        <v>0</v>
      </c>
      <c r="O38" s="121">
        <f>IF($C$4="Neattiecināmās izmaksas",IF('11a+c+n'!$Q38="N",'11a+c+n'!O38,0))</f>
        <v>0</v>
      </c>
      <c r="P38" s="122">
        <f>IF($C$4="Neattiecināmās izmaksas",IF('11a+c+n'!$Q38="N",'11a+c+n'!P38,0))</f>
        <v>0</v>
      </c>
    </row>
    <row r="39" spans="1:16" x14ac:dyDescent="0.2">
      <c r="A39" s="53">
        <f>IF(P39=0,0,IF(COUNTBLANK(P39)=1,0,COUNTA($P$14:P39)))</f>
        <v>0</v>
      </c>
      <c r="B39" s="24">
        <f>IF($C$4="Neattiecināmās izmaksas",IF('11a+c+n'!$Q39="N",'11a+c+n'!B39,0))</f>
        <v>0</v>
      </c>
      <c r="C39" s="24">
        <f>IF($C$4="Neattiecināmās izmaksas",IF('11a+c+n'!$Q39="N",'11a+c+n'!C39,0))</f>
        <v>0</v>
      </c>
      <c r="D39" s="24">
        <f>IF($C$4="Neattiecināmās izmaksas",IF('11a+c+n'!$Q39="N",'11a+c+n'!D39,0))</f>
        <v>0</v>
      </c>
      <c r="E39" s="47"/>
      <c r="F39" s="68"/>
      <c r="G39" s="121"/>
      <c r="H39" s="121">
        <f>IF($C$4="Neattiecināmās izmaksas",IF('11a+c+n'!$Q39="N",'11a+c+n'!H39,0))</f>
        <v>0</v>
      </c>
      <c r="I39" s="121"/>
      <c r="J39" s="121"/>
      <c r="K39" s="122">
        <f>IF($C$4="Neattiecināmās izmaksas",IF('11a+c+n'!$Q39="N",'11a+c+n'!K39,0))</f>
        <v>0</v>
      </c>
      <c r="L39" s="84">
        <f>IF($C$4="Neattiecināmās izmaksas",IF('11a+c+n'!$Q39="N",'11a+c+n'!L39,0))</f>
        <v>0</v>
      </c>
      <c r="M39" s="121">
        <f>IF($C$4="Neattiecināmās izmaksas",IF('11a+c+n'!$Q39="N",'11a+c+n'!M39,0))</f>
        <v>0</v>
      </c>
      <c r="N39" s="121">
        <f>IF($C$4="Neattiecināmās izmaksas",IF('11a+c+n'!$Q39="N",'11a+c+n'!N39,0))</f>
        <v>0</v>
      </c>
      <c r="O39" s="121">
        <f>IF($C$4="Neattiecināmās izmaksas",IF('11a+c+n'!$Q39="N",'11a+c+n'!O39,0))</f>
        <v>0</v>
      </c>
      <c r="P39" s="122">
        <f>IF($C$4="Neattiecināmās izmaksas",IF('11a+c+n'!$Q39="N",'11a+c+n'!P39,0))</f>
        <v>0</v>
      </c>
    </row>
    <row r="40" spans="1:16" x14ac:dyDescent="0.2">
      <c r="A40" s="53">
        <f>IF(P40=0,0,IF(COUNTBLANK(P40)=1,0,COUNTA($P$14:P40)))</f>
        <v>0</v>
      </c>
      <c r="B40" s="24">
        <f>IF($C$4="Neattiecināmās izmaksas",IF('11a+c+n'!$Q40="N",'11a+c+n'!B40,0))</f>
        <v>0</v>
      </c>
      <c r="C40" s="24">
        <f>IF($C$4="Neattiecināmās izmaksas",IF('11a+c+n'!$Q40="N",'11a+c+n'!C40,0))</f>
        <v>0</v>
      </c>
      <c r="D40" s="24">
        <f>IF($C$4="Neattiecināmās izmaksas",IF('11a+c+n'!$Q40="N",'11a+c+n'!D40,0))</f>
        <v>0</v>
      </c>
      <c r="E40" s="47"/>
      <c r="F40" s="68"/>
      <c r="G40" s="121"/>
      <c r="H40" s="121">
        <f>IF($C$4="Neattiecināmās izmaksas",IF('11a+c+n'!$Q40="N",'11a+c+n'!H40,0))</f>
        <v>0</v>
      </c>
      <c r="I40" s="121"/>
      <c r="J40" s="121"/>
      <c r="K40" s="122">
        <f>IF($C$4="Neattiecināmās izmaksas",IF('11a+c+n'!$Q40="N",'11a+c+n'!K40,0))</f>
        <v>0</v>
      </c>
      <c r="L40" s="84">
        <f>IF($C$4="Neattiecināmās izmaksas",IF('11a+c+n'!$Q40="N",'11a+c+n'!L40,0))</f>
        <v>0</v>
      </c>
      <c r="M40" s="121">
        <f>IF($C$4="Neattiecināmās izmaksas",IF('11a+c+n'!$Q40="N",'11a+c+n'!M40,0))</f>
        <v>0</v>
      </c>
      <c r="N40" s="121">
        <f>IF($C$4="Neattiecināmās izmaksas",IF('11a+c+n'!$Q40="N",'11a+c+n'!N40,0))</f>
        <v>0</v>
      </c>
      <c r="O40" s="121">
        <f>IF($C$4="Neattiecināmās izmaksas",IF('11a+c+n'!$Q40="N",'11a+c+n'!O40,0))</f>
        <v>0</v>
      </c>
      <c r="P40" s="122">
        <f>IF($C$4="Neattiecināmās izmaksas",IF('11a+c+n'!$Q40="N",'11a+c+n'!P40,0))</f>
        <v>0</v>
      </c>
    </row>
    <row r="41" spans="1:16" x14ac:dyDescent="0.2">
      <c r="A41" s="53">
        <f>IF(P41=0,0,IF(COUNTBLANK(P41)=1,0,COUNTA($P$14:P41)))</f>
        <v>0</v>
      </c>
      <c r="B41" s="24">
        <f>IF($C$4="Neattiecināmās izmaksas",IF('11a+c+n'!$Q41="N",'11a+c+n'!B41,0))</f>
        <v>0</v>
      </c>
      <c r="C41" s="24">
        <f>IF($C$4="Neattiecināmās izmaksas",IF('11a+c+n'!$Q41="N",'11a+c+n'!C41,0))</f>
        <v>0</v>
      </c>
      <c r="D41" s="24">
        <f>IF($C$4="Neattiecināmās izmaksas",IF('11a+c+n'!$Q41="N",'11a+c+n'!D41,0))</f>
        <v>0</v>
      </c>
      <c r="E41" s="47"/>
      <c r="F41" s="68"/>
      <c r="G41" s="121"/>
      <c r="H41" s="121">
        <f>IF($C$4="Neattiecināmās izmaksas",IF('11a+c+n'!$Q41="N",'11a+c+n'!H41,0))</f>
        <v>0</v>
      </c>
      <c r="I41" s="121"/>
      <c r="J41" s="121"/>
      <c r="K41" s="122">
        <f>IF($C$4="Neattiecināmās izmaksas",IF('11a+c+n'!$Q41="N",'11a+c+n'!K41,0))</f>
        <v>0</v>
      </c>
      <c r="L41" s="84">
        <f>IF($C$4="Neattiecināmās izmaksas",IF('11a+c+n'!$Q41="N",'11a+c+n'!L41,0))</f>
        <v>0</v>
      </c>
      <c r="M41" s="121">
        <f>IF($C$4="Neattiecināmās izmaksas",IF('11a+c+n'!$Q41="N",'11a+c+n'!M41,0))</f>
        <v>0</v>
      </c>
      <c r="N41" s="121">
        <f>IF($C$4="Neattiecināmās izmaksas",IF('11a+c+n'!$Q41="N",'11a+c+n'!N41,0))</f>
        <v>0</v>
      </c>
      <c r="O41" s="121">
        <f>IF($C$4="Neattiecināmās izmaksas",IF('11a+c+n'!$Q41="N",'11a+c+n'!O41,0))</f>
        <v>0</v>
      </c>
      <c r="P41" s="122">
        <f>IF($C$4="Neattiecināmās izmaksas",IF('11a+c+n'!$Q41="N",'11a+c+n'!P41,0))</f>
        <v>0</v>
      </c>
    </row>
    <row r="42" spans="1:16" x14ac:dyDescent="0.2">
      <c r="A42" s="53">
        <f>IF(P42=0,0,IF(COUNTBLANK(P42)=1,0,COUNTA($P$14:P42)))</f>
        <v>0</v>
      </c>
      <c r="B42" s="24">
        <f>IF($C$4="Neattiecināmās izmaksas",IF('11a+c+n'!$Q42="N",'11a+c+n'!B42,0))</f>
        <v>0</v>
      </c>
      <c r="C42" s="24">
        <f>IF($C$4="Neattiecināmās izmaksas",IF('11a+c+n'!$Q42="N",'11a+c+n'!C42,0))</f>
        <v>0</v>
      </c>
      <c r="D42" s="24">
        <f>IF($C$4="Neattiecināmās izmaksas",IF('11a+c+n'!$Q42="N",'11a+c+n'!D42,0))</f>
        <v>0</v>
      </c>
      <c r="E42" s="47"/>
      <c r="F42" s="68"/>
      <c r="G42" s="121"/>
      <c r="H42" s="121">
        <f>IF($C$4="Neattiecināmās izmaksas",IF('11a+c+n'!$Q42="N",'11a+c+n'!H42,0))</f>
        <v>0</v>
      </c>
      <c r="I42" s="121"/>
      <c r="J42" s="121"/>
      <c r="K42" s="122">
        <f>IF($C$4="Neattiecināmās izmaksas",IF('11a+c+n'!$Q42="N",'11a+c+n'!K42,0))</f>
        <v>0</v>
      </c>
      <c r="L42" s="84">
        <f>IF($C$4="Neattiecināmās izmaksas",IF('11a+c+n'!$Q42="N",'11a+c+n'!L42,0))</f>
        <v>0</v>
      </c>
      <c r="M42" s="121">
        <f>IF($C$4="Neattiecināmās izmaksas",IF('11a+c+n'!$Q42="N",'11a+c+n'!M42,0))</f>
        <v>0</v>
      </c>
      <c r="N42" s="121">
        <f>IF($C$4="Neattiecināmās izmaksas",IF('11a+c+n'!$Q42="N",'11a+c+n'!N42,0))</f>
        <v>0</v>
      </c>
      <c r="O42" s="121">
        <f>IF($C$4="Neattiecināmās izmaksas",IF('11a+c+n'!$Q42="N",'11a+c+n'!O42,0))</f>
        <v>0</v>
      </c>
      <c r="P42" s="122">
        <f>IF($C$4="Neattiecināmās izmaksas",IF('11a+c+n'!$Q42="N",'11a+c+n'!P42,0))</f>
        <v>0</v>
      </c>
    </row>
    <row r="43" spans="1:16" x14ac:dyDescent="0.2">
      <c r="A43" s="53">
        <f>IF(P43=0,0,IF(COUNTBLANK(P43)=1,0,COUNTA($P$14:P43)))</f>
        <v>0</v>
      </c>
      <c r="B43" s="24">
        <f>IF($C$4="Neattiecināmās izmaksas",IF('11a+c+n'!$Q43="N",'11a+c+n'!B43,0))</f>
        <v>0</v>
      </c>
      <c r="C43" s="24">
        <f>IF($C$4="Neattiecināmās izmaksas",IF('11a+c+n'!$Q43="N",'11a+c+n'!C43,0))</f>
        <v>0</v>
      </c>
      <c r="D43" s="24">
        <f>IF($C$4="Neattiecināmās izmaksas",IF('11a+c+n'!$Q43="N",'11a+c+n'!D43,0))</f>
        <v>0</v>
      </c>
      <c r="E43" s="47"/>
      <c r="F43" s="68"/>
      <c r="G43" s="121"/>
      <c r="H43" s="121">
        <f>IF($C$4="Neattiecināmās izmaksas",IF('11a+c+n'!$Q43="N",'11a+c+n'!H43,0))</f>
        <v>0</v>
      </c>
      <c r="I43" s="121"/>
      <c r="J43" s="121"/>
      <c r="K43" s="122">
        <f>IF($C$4="Neattiecināmās izmaksas",IF('11a+c+n'!$Q43="N",'11a+c+n'!K43,0))</f>
        <v>0</v>
      </c>
      <c r="L43" s="84">
        <f>IF($C$4="Neattiecināmās izmaksas",IF('11a+c+n'!$Q43="N",'11a+c+n'!L43,0))</f>
        <v>0</v>
      </c>
      <c r="M43" s="121">
        <f>IF($C$4="Neattiecināmās izmaksas",IF('11a+c+n'!$Q43="N",'11a+c+n'!M43,0))</f>
        <v>0</v>
      </c>
      <c r="N43" s="121">
        <f>IF($C$4="Neattiecināmās izmaksas",IF('11a+c+n'!$Q43="N",'11a+c+n'!N43,0))</f>
        <v>0</v>
      </c>
      <c r="O43" s="121">
        <f>IF($C$4="Neattiecināmās izmaksas",IF('11a+c+n'!$Q43="N",'11a+c+n'!O43,0))</f>
        <v>0</v>
      </c>
      <c r="P43" s="122">
        <f>IF($C$4="Neattiecināmās izmaksas",IF('11a+c+n'!$Q43="N",'11a+c+n'!P43,0))</f>
        <v>0</v>
      </c>
    </row>
    <row r="44" spans="1:16" x14ac:dyDescent="0.2">
      <c r="A44" s="53">
        <f>IF(P44=0,0,IF(COUNTBLANK(P44)=1,0,COUNTA($P$14:P44)))</f>
        <v>0</v>
      </c>
      <c r="B44" s="24">
        <f>IF($C$4="Neattiecināmās izmaksas",IF('11a+c+n'!$Q44="N",'11a+c+n'!B44,0))</f>
        <v>0</v>
      </c>
      <c r="C44" s="24">
        <f>IF($C$4="Neattiecināmās izmaksas",IF('11a+c+n'!$Q44="N",'11a+c+n'!C44,0))</f>
        <v>0</v>
      </c>
      <c r="D44" s="24">
        <f>IF($C$4="Neattiecināmās izmaksas",IF('11a+c+n'!$Q44="N",'11a+c+n'!D44,0))</f>
        <v>0</v>
      </c>
      <c r="E44" s="47"/>
      <c r="F44" s="68"/>
      <c r="G44" s="121"/>
      <c r="H44" s="121">
        <f>IF($C$4="Neattiecināmās izmaksas",IF('11a+c+n'!$Q44="N",'11a+c+n'!H44,0))</f>
        <v>0</v>
      </c>
      <c r="I44" s="121"/>
      <c r="J44" s="121"/>
      <c r="K44" s="122">
        <f>IF($C$4="Neattiecināmās izmaksas",IF('11a+c+n'!$Q44="N",'11a+c+n'!K44,0))</f>
        <v>0</v>
      </c>
      <c r="L44" s="84">
        <f>IF($C$4="Neattiecināmās izmaksas",IF('11a+c+n'!$Q44="N",'11a+c+n'!L44,0))</f>
        <v>0</v>
      </c>
      <c r="M44" s="121">
        <f>IF($C$4="Neattiecināmās izmaksas",IF('11a+c+n'!$Q44="N",'11a+c+n'!M44,0))</f>
        <v>0</v>
      </c>
      <c r="N44" s="121">
        <f>IF($C$4="Neattiecināmās izmaksas",IF('11a+c+n'!$Q44="N",'11a+c+n'!N44,0))</f>
        <v>0</v>
      </c>
      <c r="O44" s="121">
        <f>IF($C$4="Neattiecināmās izmaksas",IF('11a+c+n'!$Q44="N",'11a+c+n'!O44,0))</f>
        <v>0</v>
      </c>
      <c r="P44" s="122">
        <f>IF($C$4="Neattiecināmās izmaksas",IF('11a+c+n'!$Q44="N",'11a+c+n'!P44,0))</f>
        <v>0</v>
      </c>
    </row>
    <row r="45" spans="1:16" x14ac:dyDescent="0.2">
      <c r="A45" s="53">
        <f>IF(P45=0,0,IF(COUNTBLANK(P45)=1,0,COUNTA($P$14:P45)))</f>
        <v>0</v>
      </c>
      <c r="B45" s="24">
        <f>IF($C$4="Neattiecināmās izmaksas",IF('11a+c+n'!$Q45="N",'11a+c+n'!B45,0))</f>
        <v>0</v>
      </c>
      <c r="C45" s="24">
        <f>IF($C$4="Neattiecināmās izmaksas",IF('11a+c+n'!$Q45="N",'11a+c+n'!C45,0))</f>
        <v>0</v>
      </c>
      <c r="D45" s="24">
        <f>IF($C$4="Neattiecināmās izmaksas",IF('11a+c+n'!$Q45="N",'11a+c+n'!D45,0))</f>
        <v>0</v>
      </c>
      <c r="E45" s="47"/>
      <c r="F45" s="68"/>
      <c r="G45" s="121"/>
      <c r="H45" s="121">
        <f>IF($C$4="Neattiecināmās izmaksas",IF('11a+c+n'!$Q45="N",'11a+c+n'!H45,0))</f>
        <v>0</v>
      </c>
      <c r="I45" s="121"/>
      <c r="J45" s="121"/>
      <c r="K45" s="122">
        <f>IF($C$4="Neattiecināmās izmaksas",IF('11a+c+n'!$Q45="N",'11a+c+n'!K45,0))</f>
        <v>0</v>
      </c>
      <c r="L45" s="84">
        <f>IF($C$4="Neattiecināmās izmaksas",IF('11a+c+n'!$Q45="N",'11a+c+n'!L45,0))</f>
        <v>0</v>
      </c>
      <c r="M45" s="121">
        <f>IF($C$4="Neattiecināmās izmaksas",IF('11a+c+n'!$Q45="N",'11a+c+n'!M45,0))</f>
        <v>0</v>
      </c>
      <c r="N45" s="121">
        <f>IF($C$4="Neattiecināmās izmaksas",IF('11a+c+n'!$Q45="N",'11a+c+n'!N45,0))</f>
        <v>0</v>
      </c>
      <c r="O45" s="121">
        <f>IF($C$4="Neattiecināmās izmaksas",IF('11a+c+n'!$Q45="N",'11a+c+n'!O45,0))</f>
        <v>0</v>
      </c>
      <c r="P45" s="122">
        <f>IF($C$4="Neattiecināmās izmaksas",IF('11a+c+n'!$Q45="N",'11a+c+n'!P45,0))</f>
        <v>0</v>
      </c>
    </row>
    <row r="46" spans="1:16" x14ac:dyDescent="0.2">
      <c r="A46" s="53">
        <f>IF(P46=0,0,IF(COUNTBLANK(P46)=1,0,COUNTA($P$14:P46)))</f>
        <v>0</v>
      </c>
      <c r="B46" s="24">
        <f>IF($C$4="Neattiecināmās izmaksas",IF('11a+c+n'!$Q46="N",'11a+c+n'!B46,0))</f>
        <v>0</v>
      </c>
      <c r="C46" s="24">
        <f>IF($C$4="Neattiecināmās izmaksas",IF('11a+c+n'!$Q46="N",'11a+c+n'!C46,0))</f>
        <v>0</v>
      </c>
      <c r="D46" s="24">
        <f>IF($C$4="Neattiecināmās izmaksas",IF('11a+c+n'!$Q46="N",'11a+c+n'!D46,0))</f>
        <v>0</v>
      </c>
      <c r="E46" s="47"/>
      <c r="F46" s="68"/>
      <c r="G46" s="121"/>
      <c r="H46" s="121">
        <f>IF($C$4="Neattiecināmās izmaksas",IF('11a+c+n'!$Q46="N",'11a+c+n'!H46,0))</f>
        <v>0</v>
      </c>
      <c r="I46" s="121"/>
      <c r="J46" s="121"/>
      <c r="K46" s="122">
        <f>IF($C$4="Neattiecināmās izmaksas",IF('11a+c+n'!$Q46="N",'11a+c+n'!K46,0))</f>
        <v>0</v>
      </c>
      <c r="L46" s="84">
        <f>IF($C$4="Neattiecināmās izmaksas",IF('11a+c+n'!$Q46="N",'11a+c+n'!L46,0))</f>
        <v>0</v>
      </c>
      <c r="M46" s="121">
        <f>IF($C$4="Neattiecināmās izmaksas",IF('11a+c+n'!$Q46="N",'11a+c+n'!M46,0))</f>
        <v>0</v>
      </c>
      <c r="N46" s="121">
        <f>IF($C$4="Neattiecināmās izmaksas",IF('11a+c+n'!$Q46="N",'11a+c+n'!N46,0))</f>
        <v>0</v>
      </c>
      <c r="O46" s="121">
        <f>IF($C$4="Neattiecināmās izmaksas",IF('11a+c+n'!$Q46="N",'11a+c+n'!O46,0))</f>
        <v>0</v>
      </c>
      <c r="P46" s="122">
        <f>IF($C$4="Neattiecināmās izmaksas",IF('11a+c+n'!$Q46="N",'11a+c+n'!P46,0))</f>
        <v>0</v>
      </c>
    </row>
    <row r="47" spans="1:16" x14ac:dyDescent="0.2">
      <c r="A47" s="53">
        <f>IF(P47=0,0,IF(COUNTBLANK(P47)=1,0,COUNTA($P$14:P47)))</f>
        <v>0</v>
      </c>
      <c r="B47" s="24">
        <f>IF($C$4="Neattiecināmās izmaksas",IF('11a+c+n'!$Q47="N",'11a+c+n'!B47,0))</f>
        <v>0</v>
      </c>
      <c r="C47" s="24">
        <f>IF($C$4="Neattiecināmās izmaksas",IF('11a+c+n'!$Q47="N",'11a+c+n'!C47,0))</f>
        <v>0</v>
      </c>
      <c r="D47" s="24">
        <f>IF($C$4="Neattiecināmās izmaksas",IF('11a+c+n'!$Q47="N",'11a+c+n'!D47,0))</f>
        <v>0</v>
      </c>
      <c r="E47" s="47"/>
      <c r="F47" s="68"/>
      <c r="G47" s="121"/>
      <c r="H47" s="121">
        <f>IF($C$4="Neattiecināmās izmaksas",IF('11a+c+n'!$Q47="N",'11a+c+n'!H47,0))</f>
        <v>0</v>
      </c>
      <c r="I47" s="121"/>
      <c r="J47" s="121"/>
      <c r="K47" s="122">
        <f>IF($C$4="Neattiecināmās izmaksas",IF('11a+c+n'!$Q47="N",'11a+c+n'!K47,0))</f>
        <v>0</v>
      </c>
      <c r="L47" s="84">
        <f>IF($C$4="Neattiecināmās izmaksas",IF('11a+c+n'!$Q47="N",'11a+c+n'!L47,0))</f>
        <v>0</v>
      </c>
      <c r="M47" s="121">
        <f>IF($C$4="Neattiecināmās izmaksas",IF('11a+c+n'!$Q47="N",'11a+c+n'!M47,0))</f>
        <v>0</v>
      </c>
      <c r="N47" s="121">
        <f>IF($C$4="Neattiecināmās izmaksas",IF('11a+c+n'!$Q47="N",'11a+c+n'!N47,0))</f>
        <v>0</v>
      </c>
      <c r="O47" s="121">
        <f>IF($C$4="Neattiecināmās izmaksas",IF('11a+c+n'!$Q47="N",'11a+c+n'!O47,0))</f>
        <v>0</v>
      </c>
      <c r="P47" s="122">
        <f>IF($C$4="Neattiecināmās izmaksas",IF('11a+c+n'!$Q47="N",'11a+c+n'!P47,0))</f>
        <v>0</v>
      </c>
    </row>
    <row r="48" spans="1:16" x14ac:dyDescent="0.2">
      <c r="A48" s="53">
        <f>IF(P48=0,0,IF(COUNTBLANK(P48)=1,0,COUNTA($P$14:P48)))</f>
        <v>0</v>
      </c>
      <c r="B48" s="24">
        <f>IF($C$4="Neattiecināmās izmaksas",IF('11a+c+n'!$Q48="N",'11a+c+n'!B48,0))</f>
        <v>0</v>
      </c>
      <c r="C48" s="24">
        <f>IF($C$4="Neattiecināmās izmaksas",IF('11a+c+n'!$Q48="N",'11a+c+n'!C48,0))</f>
        <v>0</v>
      </c>
      <c r="D48" s="24">
        <f>IF($C$4="Neattiecināmās izmaksas",IF('11a+c+n'!$Q48="N",'11a+c+n'!D48,0))</f>
        <v>0</v>
      </c>
      <c r="E48" s="47"/>
      <c r="F48" s="68"/>
      <c r="G48" s="121"/>
      <c r="H48" s="121">
        <f>IF($C$4="Neattiecināmās izmaksas",IF('11a+c+n'!$Q48="N",'11a+c+n'!H48,0))</f>
        <v>0</v>
      </c>
      <c r="I48" s="121"/>
      <c r="J48" s="121"/>
      <c r="K48" s="122">
        <f>IF($C$4="Neattiecināmās izmaksas",IF('11a+c+n'!$Q48="N",'11a+c+n'!K48,0))</f>
        <v>0</v>
      </c>
      <c r="L48" s="84">
        <f>IF($C$4="Neattiecināmās izmaksas",IF('11a+c+n'!$Q48="N",'11a+c+n'!L48,0))</f>
        <v>0</v>
      </c>
      <c r="M48" s="121">
        <f>IF($C$4="Neattiecināmās izmaksas",IF('11a+c+n'!$Q48="N",'11a+c+n'!M48,0))</f>
        <v>0</v>
      </c>
      <c r="N48" s="121">
        <f>IF($C$4="Neattiecināmās izmaksas",IF('11a+c+n'!$Q48="N",'11a+c+n'!N48,0))</f>
        <v>0</v>
      </c>
      <c r="O48" s="121">
        <f>IF($C$4="Neattiecināmās izmaksas",IF('11a+c+n'!$Q48="N",'11a+c+n'!O48,0))</f>
        <v>0</v>
      </c>
      <c r="P48" s="122">
        <f>IF($C$4="Neattiecināmās izmaksas",IF('11a+c+n'!$Q48="N",'11a+c+n'!P48,0))</f>
        <v>0</v>
      </c>
    </row>
    <row r="49" spans="1:16" x14ac:dyDescent="0.2">
      <c r="A49" s="53">
        <f>IF(P49=0,0,IF(COUNTBLANK(P49)=1,0,COUNTA($P$14:P49)))</f>
        <v>0</v>
      </c>
      <c r="B49" s="24">
        <f>IF($C$4="Neattiecināmās izmaksas",IF('11a+c+n'!$Q49="N",'11a+c+n'!B49,0))</f>
        <v>0</v>
      </c>
      <c r="C49" s="24">
        <f>IF($C$4="Neattiecināmās izmaksas",IF('11a+c+n'!$Q49="N",'11a+c+n'!C49,0))</f>
        <v>0</v>
      </c>
      <c r="D49" s="24">
        <f>IF($C$4="Neattiecināmās izmaksas",IF('11a+c+n'!$Q49="N",'11a+c+n'!D49,0))</f>
        <v>0</v>
      </c>
      <c r="E49" s="47"/>
      <c r="F49" s="68"/>
      <c r="G49" s="121"/>
      <c r="H49" s="121">
        <f>IF($C$4="Neattiecināmās izmaksas",IF('11a+c+n'!$Q49="N",'11a+c+n'!H49,0))</f>
        <v>0</v>
      </c>
      <c r="I49" s="121"/>
      <c r="J49" s="121"/>
      <c r="K49" s="122">
        <f>IF($C$4="Neattiecināmās izmaksas",IF('11a+c+n'!$Q49="N",'11a+c+n'!K49,0))</f>
        <v>0</v>
      </c>
      <c r="L49" s="84">
        <f>IF($C$4="Neattiecināmās izmaksas",IF('11a+c+n'!$Q49="N",'11a+c+n'!L49,0))</f>
        <v>0</v>
      </c>
      <c r="M49" s="121">
        <f>IF($C$4="Neattiecināmās izmaksas",IF('11a+c+n'!$Q49="N",'11a+c+n'!M49,0))</f>
        <v>0</v>
      </c>
      <c r="N49" s="121">
        <f>IF($C$4="Neattiecināmās izmaksas",IF('11a+c+n'!$Q49="N",'11a+c+n'!N49,0))</f>
        <v>0</v>
      </c>
      <c r="O49" s="121">
        <f>IF($C$4="Neattiecināmās izmaksas",IF('11a+c+n'!$Q49="N",'11a+c+n'!O49,0))</f>
        <v>0</v>
      </c>
      <c r="P49" s="122">
        <f>IF($C$4="Neattiecināmās izmaksas",IF('11a+c+n'!$Q49="N",'11a+c+n'!P49,0))</f>
        <v>0</v>
      </c>
    </row>
    <row r="50" spans="1:16" x14ac:dyDescent="0.2">
      <c r="A50" s="53">
        <f>IF(P50=0,0,IF(COUNTBLANK(P50)=1,0,COUNTA($P$14:P50)))</f>
        <v>0</v>
      </c>
      <c r="B50" s="24">
        <f>IF($C$4="Neattiecināmās izmaksas",IF('11a+c+n'!$Q50="N",'11a+c+n'!B50,0))</f>
        <v>0</v>
      </c>
      <c r="C50" s="24">
        <f>IF($C$4="Neattiecināmās izmaksas",IF('11a+c+n'!$Q50="N",'11a+c+n'!C50,0))</f>
        <v>0</v>
      </c>
      <c r="D50" s="24">
        <f>IF($C$4="Neattiecināmās izmaksas",IF('11a+c+n'!$Q50="N",'11a+c+n'!D50,0))</f>
        <v>0</v>
      </c>
      <c r="E50" s="47"/>
      <c r="F50" s="68"/>
      <c r="G50" s="121"/>
      <c r="H50" s="121">
        <f>IF($C$4="Neattiecināmās izmaksas",IF('11a+c+n'!$Q50="N",'11a+c+n'!H50,0))</f>
        <v>0</v>
      </c>
      <c r="I50" s="121"/>
      <c r="J50" s="121"/>
      <c r="K50" s="122">
        <f>IF($C$4="Neattiecināmās izmaksas",IF('11a+c+n'!$Q50="N",'11a+c+n'!K50,0))</f>
        <v>0</v>
      </c>
      <c r="L50" s="84">
        <f>IF($C$4="Neattiecināmās izmaksas",IF('11a+c+n'!$Q50="N",'11a+c+n'!L50,0))</f>
        <v>0</v>
      </c>
      <c r="M50" s="121">
        <f>IF($C$4="Neattiecināmās izmaksas",IF('11a+c+n'!$Q50="N",'11a+c+n'!M50,0))</f>
        <v>0</v>
      </c>
      <c r="N50" s="121">
        <f>IF($C$4="Neattiecināmās izmaksas",IF('11a+c+n'!$Q50="N",'11a+c+n'!N50,0))</f>
        <v>0</v>
      </c>
      <c r="O50" s="121">
        <f>IF($C$4="Neattiecināmās izmaksas",IF('11a+c+n'!$Q50="N",'11a+c+n'!O50,0))</f>
        <v>0</v>
      </c>
      <c r="P50" s="122">
        <f>IF($C$4="Neattiecināmās izmaksas",IF('11a+c+n'!$Q50="N",'11a+c+n'!P50,0))</f>
        <v>0</v>
      </c>
    </row>
    <row r="51" spans="1:16" ht="10.8" thickBot="1" x14ac:dyDescent="0.25">
      <c r="A51" s="53">
        <f>IF(P51=0,0,IF(COUNTBLANK(P51)=1,0,COUNTA($P$14:P51)))</f>
        <v>0</v>
      </c>
      <c r="B51" s="24">
        <f>IF($C$4="Neattiecināmās izmaksas",IF('11a+c+n'!$Q51="N",'11a+c+n'!B51,0))</f>
        <v>0</v>
      </c>
      <c r="C51" s="24">
        <f>IF($C$4="Neattiecināmās izmaksas",IF('11a+c+n'!$Q51="N",'11a+c+n'!C51,0))</f>
        <v>0</v>
      </c>
      <c r="D51" s="24">
        <f>IF($C$4="Neattiecināmās izmaksas",IF('11a+c+n'!$Q51="N",'11a+c+n'!D51,0))</f>
        <v>0</v>
      </c>
      <c r="E51" s="47"/>
      <c r="F51" s="68"/>
      <c r="G51" s="121"/>
      <c r="H51" s="121">
        <f>IF($C$4="Neattiecināmās izmaksas",IF('11a+c+n'!$Q51="N",'11a+c+n'!H51,0))</f>
        <v>0</v>
      </c>
      <c r="I51" s="121"/>
      <c r="J51" s="121"/>
      <c r="K51" s="122">
        <f>IF($C$4="Neattiecināmās izmaksas",IF('11a+c+n'!$Q51="N",'11a+c+n'!K51,0))</f>
        <v>0</v>
      </c>
      <c r="L51" s="84">
        <f>IF($C$4="Neattiecināmās izmaksas",IF('11a+c+n'!$Q51="N",'11a+c+n'!L51,0))</f>
        <v>0</v>
      </c>
      <c r="M51" s="121">
        <f>IF($C$4="Neattiecināmās izmaksas",IF('11a+c+n'!$Q51="N",'11a+c+n'!M51,0))</f>
        <v>0</v>
      </c>
      <c r="N51" s="121">
        <f>IF($C$4="Neattiecināmās izmaksas",IF('11a+c+n'!$Q51="N",'11a+c+n'!N51,0))</f>
        <v>0</v>
      </c>
      <c r="O51" s="121">
        <f>IF($C$4="Neattiecināmās izmaksas",IF('11a+c+n'!$Q51="N",'11a+c+n'!O51,0))</f>
        <v>0</v>
      </c>
      <c r="P51" s="122">
        <f>IF($C$4="Neattiecināmās izmaksas",IF('11a+c+n'!$Q51="N",'11a+c+n'!P51,0))</f>
        <v>0</v>
      </c>
    </row>
    <row r="52" spans="1:16" ht="12" customHeight="1" thickBot="1" x14ac:dyDescent="0.25">
      <c r="A52" s="320" t="s">
        <v>62</v>
      </c>
      <c r="B52" s="321"/>
      <c r="C52" s="321"/>
      <c r="D52" s="321"/>
      <c r="E52" s="321"/>
      <c r="F52" s="321"/>
      <c r="G52" s="321"/>
      <c r="H52" s="321"/>
      <c r="I52" s="321"/>
      <c r="J52" s="321"/>
      <c r="K52" s="322"/>
      <c r="L52" s="135">
        <f>SUM(L14:L51)</f>
        <v>0</v>
      </c>
      <c r="M52" s="136">
        <f>SUM(M14:M51)</f>
        <v>0</v>
      </c>
      <c r="N52" s="136">
        <f>SUM(N14:N51)</f>
        <v>0</v>
      </c>
      <c r="O52" s="136">
        <f>SUM(O14:O51)</f>
        <v>0</v>
      </c>
      <c r="P52" s="137">
        <f>SUM(P14:P51)</f>
        <v>0</v>
      </c>
    </row>
    <row r="53" spans="1:16" x14ac:dyDescent="0.2">
      <c r="A53" s="16"/>
      <c r="B53" s="16"/>
      <c r="C53" s="16"/>
      <c r="D53" s="16"/>
      <c r="E53" s="16"/>
      <c r="F53" s="16"/>
      <c r="G53" s="16"/>
      <c r="H53" s="16"/>
      <c r="I53" s="16"/>
      <c r="J53" s="16"/>
      <c r="K53" s="16"/>
      <c r="L53" s="16"/>
      <c r="M53" s="16"/>
      <c r="N53" s="16"/>
      <c r="O53" s="16"/>
      <c r="P53" s="16"/>
    </row>
    <row r="54" spans="1:16" x14ac:dyDescent="0.2">
      <c r="A54" s="16"/>
      <c r="B54" s="16"/>
      <c r="C54" s="16"/>
      <c r="D54" s="16"/>
      <c r="E54" s="16"/>
      <c r="F54" s="16"/>
      <c r="G54" s="16"/>
      <c r="H54" s="16"/>
      <c r="I54" s="16"/>
      <c r="J54" s="16"/>
      <c r="K54" s="16"/>
      <c r="L54" s="16"/>
      <c r="M54" s="16"/>
      <c r="N54" s="16"/>
      <c r="O54" s="16"/>
      <c r="P54" s="16"/>
    </row>
    <row r="55" spans="1:16" x14ac:dyDescent="0.2">
      <c r="A55" s="1" t="s">
        <v>14</v>
      </c>
      <c r="B55" s="16"/>
      <c r="C55" s="323" t="str">
        <f>'Kops n'!C35:H35</f>
        <v>Gundega Ābelīte 03.06.2024</v>
      </c>
      <c r="D55" s="323"/>
      <c r="E55" s="323"/>
      <c r="F55" s="323"/>
      <c r="G55" s="323"/>
      <c r="H55" s="323"/>
      <c r="I55" s="16"/>
      <c r="J55" s="16"/>
      <c r="K55" s="16"/>
      <c r="L55" s="16"/>
      <c r="M55" s="16"/>
      <c r="N55" s="16"/>
      <c r="O55" s="16"/>
      <c r="P55" s="16"/>
    </row>
    <row r="56" spans="1:16" x14ac:dyDescent="0.2">
      <c r="A56" s="16"/>
      <c r="B56" s="16"/>
      <c r="C56" s="249" t="s">
        <v>15</v>
      </c>
      <c r="D56" s="249"/>
      <c r="E56" s="249"/>
      <c r="F56" s="249"/>
      <c r="G56" s="249"/>
      <c r="H56" s="249"/>
      <c r="I56" s="16"/>
      <c r="J56" s="16"/>
      <c r="K56" s="16"/>
      <c r="L56" s="16"/>
      <c r="M56" s="16"/>
      <c r="N56" s="16"/>
      <c r="O56" s="16"/>
      <c r="P56" s="16"/>
    </row>
    <row r="57" spans="1:16" x14ac:dyDescent="0.2">
      <c r="A57" s="16"/>
      <c r="B57" s="16"/>
      <c r="C57" s="16"/>
      <c r="D57" s="16"/>
      <c r="E57" s="16"/>
      <c r="F57" s="16"/>
      <c r="G57" s="16"/>
      <c r="H57" s="16"/>
      <c r="I57" s="16"/>
      <c r="J57" s="16"/>
      <c r="K57" s="16"/>
      <c r="L57" s="16"/>
      <c r="M57" s="16"/>
      <c r="N57" s="16"/>
      <c r="O57" s="16"/>
      <c r="P57" s="16"/>
    </row>
    <row r="58" spans="1:16" x14ac:dyDescent="0.2">
      <c r="A58" s="268" t="str">
        <f>'Kops n'!A38:D38</f>
        <v>Tāme sastādīta 2024. gada 3. jūnijā</v>
      </c>
      <c r="B58" s="269"/>
      <c r="C58" s="269"/>
      <c r="D58" s="269"/>
      <c r="E58" s="16"/>
      <c r="F58" s="16"/>
      <c r="G58" s="16"/>
      <c r="H58" s="16"/>
      <c r="I58" s="16"/>
      <c r="J58" s="16"/>
      <c r="K58" s="16"/>
      <c r="L58" s="16"/>
      <c r="M58" s="16"/>
      <c r="N58" s="16"/>
      <c r="O58" s="16"/>
      <c r="P58" s="16"/>
    </row>
    <row r="59" spans="1:16" x14ac:dyDescent="0.2">
      <c r="A59" s="16"/>
      <c r="B59" s="16"/>
      <c r="C59" s="16"/>
      <c r="D59" s="16"/>
      <c r="E59" s="16"/>
      <c r="F59" s="16"/>
      <c r="G59" s="16"/>
      <c r="H59" s="16"/>
      <c r="I59" s="16"/>
      <c r="J59" s="16"/>
      <c r="K59" s="16"/>
      <c r="L59" s="16"/>
      <c r="M59" s="16"/>
      <c r="N59" s="16"/>
      <c r="O59" s="16"/>
      <c r="P59" s="16"/>
    </row>
    <row r="60" spans="1:16" x14ac:dyDescent="0.2">
      <c r="A60" s="1" t="s">
        <v>41</v>
      </c>
      <c r="B60" s="16"/>
      <c r="C60" s="323" t="str">
        <f>'Kops n'!C40:H40</f>
        <v>Gundega Ābelīte 03.06.2024</v>
      </c>
      <c r="D60" s="323"/>
      <c r="E60" s="323"/>
      <c r="F60" s="323"/>
      <c r="G60" s="323"/>
      <c r="H60" s="323"/>
      <c r="I60" s="16"/>
      <c r="J60" s="16"/>
      <c r="K60" s="16"/>
      <c r="L60" s="16"/>
      <c r="M60" s="16"/>
      <c r="N60" s="16"/>
      <c r="O60" s="16"/>
      <c r="P60" s="16"/>
    </row>
    <row r="61" spans="1:16" x14ac:dyDescent="0.2">
      <c r="A61" s="16"/>
      <c r="B61" s="16"/>
      <c r="C61" s="249" t="s">
        <v>15</v>
      </c>
      <c r="D61" s="249"/>
      <c r="E61" s="249"/>
      <c r="F61" s="249"/>
      <c r="G61" s="249"/>
      <c r="H61" s="249"/>
      <c r="I61" s="16"/>
      <c r="J61" s="16"/>
      <c r="K61" s="16"/>
      <c r="L61" s="16"/>
      <c r="M61" s="16"/>
      <c r="N61" s="16"/>
      <c r="O61" s="16"/>
      <c r="P61" s="16"/>
    </row>
    <row r="62" spans="1:16" x14ac:dyDescent="0.2">
      <c r="A62" s="16"/>
      <c r="B62" s="16"/>
      <c r="C62" s="16"/>
      <c r="D62" s="16"/>
      <c r="E62" s="16"/>
      <c r="F62" s="16"/>
      <c r="G62" s="16"/>
      <c r="H62" s="16"/>
      <c r="I62" s="16"/>
      <c r="J62" s="16"/>
      <c r="K62" s="16"/>
      <c r="L62" s="16"/>
      <c r="M62" s="16"/>
      <c r="N62" s="16"/>
      <c r="O62" s="16"/>
      <c r="P62" s="16"/>
    </row>
    <row r="63" spans="1:16" x14ac:dyDescent="0.2">
      <c r="A63" s="80" t="s">
        <v>16</v>
      </c>
      <c r="B63" s="43"/>
      <c r="C63" s="87" t="str">
        <f>'Kops n'!C43</f>
        <v>1-00180</v>
      </c>
      <c r="D63" s="43"/>
      <c r="E63" s="16"/>
      <c r="F63" s="16"/>
      <c r="G63" s="16"/>
      <c r="H63" s="16"/>
      <c r="I63" s="16"/>
      <c r="J63" s="16"/>
      <c r="K63" s="16"/>
      <c r="L63" s="16"/>
      <c r="M63" s="16"/>
      <c r="N63" s="16"/>
      <c r="O63" s="16"/>
      <c r="P63" s="16"/>
    </row>
    <row r="64" spans="1:16" x14ac:dyDescent="0.2">
      <c r="A64" s="16"/>
      <c r="B64" s="16"/>
      <c r="C64" s="16"/>
      <c r="D64" s="16"/>
      <c r="E64" s="16"/>
      <c r="F64" s="16"/>
      <c r="G64" s="16"/>
      <c r="H64" s="16"/>
      <c r="I64" s="16"/>
      <c r="J64" s="16"/>
      <c r="K64" s="16"/>
      <c r="L64" s="16"/>
      <c r="M64" s="16"/>
      <c r="N64" s="16"/>
      <c r="O64" s="16"/>
      <c r="P64" s="16"/>
    </row>
  </sheetData>
  <mergeCells count="23">
    <mergeCell ref="C2:I2"/>
    <mergeCell ref="C3:I3"/>
    <mergeCell ref="C4:I4"/>
    <mergeCell ref="D5:L5"/>
    <mergeCell ref="D6:L6"/>
    <mergeCell ref="D8:L8"/>
    <mergeCell ref="A9:F9"/>
    <mergeCell ref="J9:M9"/>
    <mergeCell ref="N9:O9"/>
    <mergeCell ref="D7:L7"/>
    <mergeCell ref="C61:H61"/>
    <mergeCell ref="L12:P12"/>
    <mergeCell ref="A52:K52"/>
    <mergeCell ref="C55:H55"/>
    <mergeCell ref="C56:H56"/>
    <mergeCell ref="A58:D58"/>
    <mergeCell ref="C60:H60"/>
    <mergeCell ref="A12:A13"/>
    <mergeCell ref="B12:B13"/>
    <mergeCell ref="C12:C13"/>
    <mergeCell ref="D12:D13"/>
    <mergeCell ref="E12:E13"/>
    <mergeCell ref="F12:K12"/>
  </mergeCells>
  <conditionalFormatting sqref="A52:K52">
    <cfRule type="containsText" dxfId="2" priority="3" operator="containsText" text="Tiešās izmaksas kopā, t. sk. darba devēja sociālais nodoklis __.__% ">
      <formula>NOT(ISERROR(SEARCH("Tiešās izmaksas kopā, t. sk. darba devēja sociālais nodoklis __.__% ",A52)))</formula>
    </cfRule>
  </conditionalFormatting>
  <conditionalFormatting sqref="A14:P51">
    <cfRule type="cellIs" dxfId="1" priority="1" operator="equal">
      <formula>0</formula>
    </cfRule>
  </conditionalFormatting>
  <conditionalFormatting sqref="C2:I2 D5:L8 N9:O9 L52:P52 C55:H55 C60:H60 C63">
    <cfRule type="cellIs" dxfId="0" priority="2"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A1:I66"/>
  <sheetViews>
    <sheetView workbookViewId="0">
      <selection activeCell="C19" sqref="C19:D19"/>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54" width="9.109375" style="1" customWidth="1"/>
    <col min="155" max="155" width="3.6640625" style="1"/>
    <col min="156" max="156" width="4.5546875" style="1" customWidth="1"/>
    <col min="157" max="157" width="5.88671875" style="1" customWidth="1"/>
    <col min="158" max="158" width="36" style="1" customWidth="1"/>
    <col min="159" max="159" width="9.6640625" style="1" customWidth="1"/>
    <col min="160" max="160" width="11.88671875" style="1" customWidth="1"/>
    <col min="161" max="161" width="9" style="1" customWidth="1"/>
    <col min="162" max="162" width="9.6640625" style="1" customWidth="1"/>
    <col min="163" max="163" width="9.33203125" style="1" customWidth="1"/>
    <col min="164" max="164" width="8.6640625" style="1" customWidth="1"/>
    <col min="165" max="165" width="6.88671875" style="1" customWidth="1"/>
    <col min="166" max="410" width="9.109375" style="1" customWidth="1"/>
    <col min="411" max="411" width="3.6640625" style="1"/>
    <col min="412" max="412" width="4.5546875" style="1" customWidth="1"/>
    <col min="413" max="413" width="5.88671875" style="1" customWidth="1"/>
    <col min="414" max="414" width="36" style="1" customWidth="1"/>
    <col min="415" max="415" width="9.6640625" style="1" customWidth="1"/>
    <col min="416" max="416" width="11.88671875" style="1" customWidth="1"/>
    <col min="417" max="417" width="9" style="1" customWidth="1"/>
    <col min="418" max="418" width="9.6640625" style="1" customWidth="1"/>
    <col min="419" max="419" width="9.33203125" style="1" customWidth="1"/>
    <col min="420" max="420" width="8.6640625" style="1" customWidth="1"/>
    <col min="421" max="421" width="6.88671875" style="1" customWidth="1"/>
    <col min="422" max="666" width="9.109375" style="1" customWidth="1"/>
    <col min="667" max="667" width="3.6640625" style="1"/>
    <col min="668" max="668" width="4.5546875" style="1" customWidth="1"/>
    <col min="669" max="669" width="5.88671875" style="1" customWidth="1"/>
    <col min="670" max="670" width="36" style="1" customWidth="1"/>
    <col min="671" max="671" width="9.6640625" style="1" customWidth="1"/>
    <col min="672" max="672" width="11.88671875" style="1" customWidth="1"/>
    <col min="673" max="673" width="9" style="1" customWidth="1"/>
    <col min="674" max="674" width="9.6640625" style="1" customWidth="1"/>
    <col min="675" max="675" width="9.33203125" style="1" customWidth="1"/>
    <col min="676" max="676" width="8.6640625" style="1" customWidth="1"/>
    <col min="677" max="677" width="6.88671875" style="1" customWidth="1"/>
    <col min="678" max="922" width="9.109375" style="1" customWidth="1"/>
    <col min="923" max="923" width="3.6640625" style="1"/>
    <col min="924" max="924" width="4.5546875" style="1" customWidth="1"/>
    <col min="925" max="925" width="5.88671875" style="1" customWidth="1"/>
    <col min="926" max="926" width="36" style="1" customWidth="1"/>
    <col min="927" max="927" width="9.6640625" style="1" customWidth="1"/>
    <col min="928" max="928" width="11.88671875" style="1" customWidth="1"/>
    <col min="929" max="929" width="9" style="1" customWidth="1"/>
    <col min="930" max="930" width="9.6640625" style="1" customWidth="1"/>
    <col min="931" max="931" width="9.33203125" style="1" customWidth="1"/>
    <col min="932" max="932" width="8.6640625" style="1" customWidth="1"/>
    <col min="933" max="933" width="6.88671875" style="1" customWidth="1"/>
    <col min="934" max="1178" width="9.109375" style="1" customWidth="1"/>
    <col min="1179" max="1179" width="3.6640625" style="1"/>
    <col min="1180" max="1180" width="4.5546875" style="1" customWidth="1"/>
    <col min="1181" max="1181" width="5.88671875" style="1" customWidth="1"/>
    <col min="1182" max="1182" width="36" style="1" customWidth="1"/>
    <col min="1183" max="1183" width="9.6640625" style="1" customWidth="1"/>
    <col min="1184" max="1184" width="11.88671875" style="1" customWidth="1"/>
    <col min="1185" max="1185" width="9" style="1" customWidth="1"/>
    <col min="1186" max="1186" width="9.6640625" style="1" customWidth="1"/>
    <col min="1187" max="1187" width="9.33203125" style="1" customWidth="1"/>
    <col min="1188" max="1188" width="8.6640625" style="1" customWidth="1"/>
    <col min="1189" max="1189" width="6.88671875" style="1" customWidth="1"/>
    <col min="1190" max="1434" width="9.109375" style="1" customWidth="1"/>
    <col min="1435" max="1435" width="3.6640625" style="1"/>
    <col min="1436" max="1436" width="4.5546875" style="1" customWidth="1"/>
    <col min="1437" max="1437" width="5.88671875" style="1" customWidth="1"/>
    <col min="1438" max="1438" width="36" style="1" customWidth="1"/>
    <col min="1439" max="1439" width="9.6640625" style="1" customWidth="1"/>
    <col min="1440" max="1440" width="11.88671875" style="1" customWidth="1"/>
    <col min="1441" max="1441" width="9" style="1" customWidth="1"/>
    <col min="1442" max="1442" width="9.6640625" style="1" customWidth="1"/>
    <col min="1443" max="1443" width="9.33203125" style="1" customWidth="1"/>
    <col min="1444" max="1444" width="8.6640625" style="1" customWidth="1"/>
    <col min="1445" max="1445" width="6.88671875" style="1" customWidth="1"/>
    <col min="1446" max="1690" width="9.109375" style="1" customWidth="1"/>
    <col min="1691" max="1691" width="3.6640625" style="1"/>
    <col min="1692" max="1692" width="4.5546875" style="1" customWidth="1"/>
    <col min="1693" max="1693" width="5.88671875" style="1" customWidth="1"/>
    <col min="1694" max="1694" width="36" style="1" customWidth="1"/>
    <col min="1695" max="1695" width="9.6640625" style="1" customWidth="1"/>
    <col min="1696" max="1696" width="11.88671875" style="1" customWidth="1"/>
    <col min="1697" max="1697" width="9" style="1" customWidth="1"/>
    <col min="1698" max="1698" width="9.6640625" style="1" customWidth="1"/>
    <col min="1699" max="1699" width="9.33203125" style="1" customWidth="1"/>
    <col min="1700" max="1700" width="8.6640625" style="1" customWidth="1"/>
    <col min="1701" max="1701" width="6.88671875" style="1" customWidth="1"/>
    <col min="1702" max="1946" width="9.109375" style="1" customWidth="1"/>
    <col min="1947" max="1947" width="3.6640625" style="1"/>
    <col min="1948" max="1948" width="4.5546875" style="1" customWidth="1"/>
    <col min="1949" max="1949" width="5.88671875" style="1" customWidth="1"/>
    <col min="1950" max="1950" width="36" style="1" customWidth="1"/>
    <col min="1951" max="1951" width="9.6640625" style="1" customWidth="1"/>
    <col min="1952" max="1952" width="11.88671875" style="1" customWidth="1"/>
    <col min="1953" max="1953" width="9" style="1" customWidth="1"/>
    <col min="1954" max="1954" width="9.6640625" style="1" customWidth="1"/>
    <col min="1955" max="1955" width="9.33203125" style="1" customWidth="1"/>
    <col min="1956" max="1956" width="8.6640625" style="1" customWidth="1"/>
    <col min="1957" max="1957" width="6.88671875" style="1" customWidth="1"/>
    <col min="1958" max="2202" width="9.109375" style="1" customWidth="1"/>
    <col min="2203" max="2203" width="3.6640625" style="1"/>
    <col min="2204" max="2204" width="4.5546875" style="1" customWidth="1"/>
    <col min="2205" max="2205" width="5.88671875" style="1" customWidth="1"/>
    <col min="2206" max="2206" width="36" style="1" customWidth="1"/>
    <col min="2207" max="2207" width="9.6640625" style="1" customWidth="1"/>
    <col min="2208" max="2208" width="11.88671875" style="1" customWidth="1"/>
    <col min="2209" max="2209" width="9" style="1" customWidth="1"/>
    <col min="2210" max="2210" width="9.6640625" style="1" customWidth="1"/>
    <col min="2211" max="2211" width="9.33203125" style="1" customWidth="1"/>
    <col min="2212" max="2212" width="8.6640625" style="1" customWidth="1"/>
    <col min="2213" max="2213" width="6.88671875" style="1" customWidth="1"/>
    <col min="2214" max="2458" width="9.109375" style="1" customWidth="1"/>
    <col min="2459" max="2459" width="3.6640625" style="1"/>
    <col min="2460" max="2460" width="4.5546875" style="1" customWidth="1"/>
    <col min="2461" max="2461" width="5.88671875" style="1" customWidth="1"/>
    <col min="2462" max="2462" width="36" style="1" customWidth="1"/>
    <col min="2463" max="2463" width="9.6640625" style="1" customWidth="1"/>
    <col min="2464" max="2464" width="11.88671875" style="1" customWidth="1"/>
    <col min="2465" max="2465" width="9" style="1" customWidth="1"/>
    <col min="2466" max="2466" width="9.6640625" style="1" customWidth="1"/>
    <col min="2467" max="2467" width="9.33203125" style="1" customWidth="1"/>
    <col min="2468" max="2468" width="8.6640625" style="1" customWidth="1"/>
    <col min="2469" max="2469" width="6.88671875" style="1" customWidth="1"/>
    <col min="2470" max="2714" width="9.109375" style="1" customWidth="1"/>
    <col min="2715" max="2715" width="3.6640625" style="1"/>
    <col min="2716" max="2716" width="4.5546875" style="1" customWidth="1"/>
    <col min="2717" max="2717" width="5.88671875" style="1" customWidth="1"/>
    <col min="2718" max="2718" width="36" style="1" customWidth="1"/>
    <col min="2719" max="2719" width="9.6640625" style="1" customWidth="1"/>
    <col min="2720" max="2720" width="11.88671875" style="1" customWidth="1"/>
    <col min="2721" max="2721" width="9" style="1" customWidth="1"/>
    <col min="2722" max="2722" width="9.6640625" style="1" customWidth="1"/>
    <col min="2723" max="2723" width="9.33203125" style="1" customWidth="1"/>
    <col min="2724" max="2724" width="8.6640625" style="1" customWidth="1"/>
    <col min="2725" max="2725" width="6.88671875" style="1" customWidth="1"/>
    <col min="2726" max="2970" width="9.109375" style="1" customWidth="1"/>
    <col min="2971" max="2971" width="3.6640625" style="1"/>
    <col min="2972" max="2972" width="4.5546875" style="1" customWidth="1"/>
    <col min="2973" max="2973" width="5.88671875" style="1" customWidth="1"/>
    <col min="2974" max="2974" width="36" style="1" customWidth="1"/>
    <col min="2975" max="2975" width="9.6640625" style="1" customWidth="1"/>
    <col min="2976" max="2976" width="11.88671875" style="1" customWidth="1"/>
    <col min="2977" max="2977" width="9" style="1" customWidth="1"/>
    <col min="2978" max="2978" width="9.6640625" style="1" customWidth="1"/>
    <col min="2979" max="2979" width="9.33203125" style="1" customWidth="1"/>
    <col min="2980" max="2980" width="8.6640625" style="1" customWidth="1"/>
    <col min="2981" max="2981" width="6.88671875" style="1" customWidth="1"/>
    <col min="2982" max="3226" width="9.109375" style="1" customWidth="1"/>
    <col min="3227" max="3227" width="3.6640625" style="1"/>
    <col min="3228" max="3228" width="4.5546875" style="1" customWidth="1"/>
    <col min="3229" max="3229" width="5.88671875" style="1" customWidth="1"/>
    <col min="3230" max="3230" width="36" style="1" customWidth="1"/>
    <col min="3231" max="3231" width="9.6640625" style="1" customWidth="1"/>
    <col min="3232" max="3232" width="11.88671875" style="1" customWidth="1"/>
    <col min="3233" max="3233" width="9" style="1" customWidth="1"/>
    <col min="3234" max="3234" width="9.6640625" style="1" customWidth="1"/>
    <col min="3235" max="3235" width="9.33203125" style="1" customWidth="1"/>
    <col min="3236" max="3236" width="8.6640625" style="1" customWidth="1"/>
    <col min="3237" max="3237" width="6.88671875" style="1" customWidth="1"/>
    <col min="3238" max="3482" width="9.109375" style="1" customWidth="1"/>
    <col min="3483" max="3483" width="3.6640625" style="1"/>
    <col min="3484" max="3484" width="4.5546875" style="1" customWidth="1"/>
    <col min="3485" max="3485" width="5.88671875" style="1" customWidth="1"/>
    <col min="3486" max="3486" width="36" style="1" customWidth="1"/>
    <col min="3487" max="3487" width="9.6640625" style="1" customWidth="1"/>
    <col min="3488" max="3488" width="11.88671875" style="1" customWidth="1"/>
    <col min="3489" max="3489" width="9" style="1" customWidth="1"/>
    <col min="3490" max="3490" width="9.6640625" style="1" customWidth="1"/>
    <col min="3491" max="3491" width="9.33203125" style="1" customWidth="1"/>
    <col min="3492" max="3492" width="8.6640625" style="1" customWidth="1"/>
    <col min="3493" max="3493" width="6.88671875" style="1" customWidth="1"/>
    <col min="3494" max="3738" width="9.109375" style="1" customWidth="1"/>
    <col min="3739" max="3739" width="3.6640625" style="1"/>
    <col min="3740" max="3740" width="4.5546875" style="1" customWidth="1"/>
    <col min="3741" max="3741" width="5.88671875" style="1" customWidth="1"/>
    <col min="3742" max="3742" width="36" style="1" customWidth="1"/>
    <col min="3743" max="3743" width="9.6640625" style="1" customWidth="1"/>
    <col min="3744" max="3744" width="11.88671875" style="1" customWidth="1"/>
    <col min="3745" max="3745" width="9" style="1" customWidth="1"/>
    <col min="3746" max="3746" width="9.6640625" style="1" customWidth="1"/>
    <col min="3747" max="3747" width="9.33203125" style="1" customWidth="1"/>
    <col min="3748" max="3748" width="8.6640625" style="1" customWidth="1"/>
    <col min="3749" max="3749" width="6.88671875" style="1" customWidth="1"/>
    <col min="3750" max="3994" width="9.109375" style="1" customWidth="1"/>
    <col min="3995" max="3995" width="3.6640625" style="1"/>
    <col min="3996" max="3996" width="4.5546875" style="1" customWidth="1"/>
    <col min="3997" max="3997" width="5.88671875" style="1" customWidth="1"/>
    <col min="3998" max="3998" width="36" style="1" customWidth="1"/>
    <col min="3999" max="3999" width="9.6640625" style="1" customWidth="1"/>
    <col min="4000" max="4000" width="11.88671875" style="1" customWidth="1"/>
    <col min="4001" max="4001" width="9" style="1" customWidth="1"/>
    <col min="4002" max="4002" width="9.6640625" style="1" customWidth="1"/>
    <col min="4003" max="4003" width="9.33203125" style="1" customWidth="1"/>
    <col min="4004" max="4004" width="8.6640625" style="1" customWidth="1"/>
    <col min="4005" max="4005" width="6.88671875" style="1" customWidth="1"/>
    <col min="4006" max="4250" width="9.109375" style="1" customWidth="1"/>
    <col min="4251" max="4251" width="3.6640625" style="1"/>
    <col min="4252" max="4252" width="4.5546875" style="1" customWidth="1"/>
    <col min="4253" max="4253" width="5.88671875" style="1" customWidth="1"/>
    <col min="4254" max="4254" width="36" style="1" customWidth="1"/>
    <col min="4255" max="4255" width="9.6640625" style="1" customWidth="1"/>
    <col min="4256" max="4256" width="11.88671875" style="1" customWidth="1"/>
    <col min="4257" max="4257" width="9" style="1" customWidth="1"/>
    <col min="4258" max="4258" width="9.6640625" style="1" customWidth="1"/>
    <col min="4259" max="4259" width="9.33203125" style="1" customWidth="1"/>
    <col min="4260" max="4260" width="8.6640625" style="1" customWidth="1"/>
    <col min="4261" max="4261" width="6.88671875" style="1" customWidth="1"/>
    <col min="4262" max="4506" width="9.109375" style="1" customWidth="1"/>
    <col min="4507" max="4507" width="3.6640625" style="1"/>
    <col min="4508" max="4508" width="4.5546875" style="1" customWidth="1"/>
    <col min="4509" max="4509" width="5.88671875" style="1" customWidth="1"/>
    <col min="4510" max="4510" width="36" style="1" customWidth="1"/>
    <col min="4511" max="4511" width="9.6640625" style="1" customWidth="1"/>
    <col min="4512" max="4512" width="11.88671875" style="1" customWidth="1"/>
    <col min="4513" max="4513" width="9" style="1" customWidth="1"/>
    <col min="4514" max="4514" width="9.6640625" style="1" customWidth="1"/>
    <col min="4515" max="4515" width="9.33203125" style="1" customWidth="1"/>
    <col min="4516" max="4516" width="8.6640625" style="1" customWidth="1"/>
    <col min="4517" max="4517" width="6.88671875" style="1" customWidth="1"/>
    <col min="4518" max="4762" width="9.109375" style="1" customWidth="1"/>
    <col min="4763" max="4763" width="3.6640625" style="1"/>
    <col min="4764" max="4764" width="4.5546875" style="1" customWidth="1"/>
    <col min="4765" max="4765" width="5.88671875" style="1" customWidth="1"/>
    <col min="4766" max="4766" width="36" style="1" customWidth="1"/>
    <col min="4767" max="4767" width="9.6640625" style="1" customWidth="1"/>
    <col min="4768" max="4768" width="11.88671875" style="1" customWidth="1"/>
    <col min="4769" max="4769" width="9" style="1" customWidth="1"/>
    <col min="4770" max="4770" width="9.6640625" style="1" customWidth="1"/>
    <col min="4771" max="4771" width="9.33203125" style="1" customWidth="1"/>
    <col min="4772" max="4772" width="8.6640625" style="1" customWidth="1"/>
    <col min="4773" max="4773" width="6.88671875" style="1" customWidth="1"/>
    <col min="4774" max="5018" width="9.109375" style="1" customWidth="1"/>
    <col min="5019" max="5019" width="3.6640625" style="1"/>
    <col min="5020" max="5020" width="4.5546875" style="1" customWidth="1"/>
    <col min="5021" max="5021" width="5.88671875" style="1" customWidth="1"/>
    <col min="5022" max="5022" width="36" style="1" customWidth="1"/>
    <col min="5023" max="5023" width="9.6640625" style="1" customWidth="1"/>
    <col min="5024" max="5024" width="11.88671875" style="1" customWidth="1"/>
    <col min="5025" max="5025" width="9" style="1" customWidth="1"/>
    <col min="5026" max="5026" width="9.6640625" style="1" customWidth="1"/>
    <col min="5027" max="5027" width="9.33203125" style="1" customWidth="1"/>
    <col min="5028" max="5028" width="8.6640625" style="1" customWidth="1"/>
    <col min="5029" max="5029" width="6.88671875" style="1" customWidth="1"/>
    <col min="5030" max="5274" width="9.109375" style="1" customWidth="1"/>
    <col min="5275" max="5275" width="3.6640625" style="1"/>
    <col min="5276" max="5276" width="4.5546875" style="1" customWidth="1"/>
    <col min="5277" max="5277" width="5.88671875" style="1" customWidth="1"/>
    <col min="5278" max="5278" width="36" style="1" customWidth="1"/>
    <col min="5279" max="5279" width="9.6640625" style="1" customWidth="1"/>
    <col min="5280" max="5280" width="11.88671875" style="1" customWidth="1"/>
    <col min="5281" max="5281" width="9" style="1" customWidth="1"/>
    <col min="5282" max="5282" width="9.6640625" style="1" customWidth="1"/>
    <col min="5283" max="5283" width="9.33203125" style="1" customWidth="1"/>
    <col min="5284" max="5284" width="8.6640625" style="1" customWidth="1"/>
    <col min="5285" max="5285" width="6.88671875" style="1" customWidth="1"/>
    <col min="5286" max="5530" width="9.109375" style="1" customWidth="1"/>
    <col min="5531" max="5531" width="3.6640625" style="1"/>
    <col min="5532" max="5532" width="4.5546875" style="1" customWidth="1"/>
    <col min="5533" max="5533" width="5.88671875" style="1" customWidth="1"/>
    <col min="5534" max="5534" width="36" style="1" customWidth="1"/>
    <col min="5535" max="5535" width="9.6640625" style="1" customWidth="1"/>
    <col min="5536" max="5536" width="11.88671875" style="1" customWidth="1"/>
    <col min="5537" max="5537" width="9" style="1" customWidth="1"/>
    <col min="5538" max="5538" width="9.6640625" style="1" customWidth="1"/>
    <col min="5539" max="5539" width="9.33203125" style="1" customWidth="1"/>
    <col min="5540" max="5540" width="8.6640625" style="1" customWidth="1"/>
    <col min="5541" max="5541" width="6.88671875" style="1" customWidth="1"/>
    <col min="5542" max="5786" width="9.109375" style="1" customWidth="1"/>
    <col min="5787" max="5787" width="3.6640625" style="1"/>
    <col min="5788" max="5788" width="4.5546875" style="1" customWidth="1"/>
    <col min="5789" max="5789" width="5.88671875" style="1" customWidth="1"/>
    <col min="5790" max="5790" width="36" style="1" customWidth="1"/>
    <col min="5791" max="5791" width="9.6640625" style="1" customWidth="1"/>
    <col min="5792" max="5792" width="11.88671875" style="1" customWidth="1"/>
    <col min="5793" max="5793" width="9" style="1" customWidth="1"/>
    <col min="5794" max="5794" width="9.6640625" style="1" customWidth="1"/>
    <col min="5795" max="5795" width="9.33203125" style="1" customWidth="1"/>
    <col min="5796" max="5796" width="8.6640625" style="1" customWidth="1"/>
    <col min="5797" max="5797" width="6.88671875" style="1" customWidth="1"/>
    <col min="5798" max="6042" width="9.109375" style="1" customWidth="1"/>
    <col min="6043" max="6043" width="3.6640625" style="1"/>
    <col min="6044" max="6044" width="4.5546875" style="1" customWidth="1"/>
    <col min="6045" max="6045" width="5.88671875" style="1" customWidth="1"/>
    <col min="6046" max="6046" width="36" style="1" customWidth="1"/>
    <col min="6047" max="6047" width="9.6640625" style="1" customWidth="1"/>
    <col min="6048" max="6048" width="11.88671875" style="1" customWidth="1"/>
    <col min="6049" max="6049" width="9" style="1" customWidth="1"/>
    <col min="6050" max="6050" width="9.6640625" style="1" customWidth="1"/>
    <col min="6051" max="6051" width="9.33203125" style="1" customWidth="1"/>
    <col min="6052" max="6052" width="8.6640625" style="1" customWidth="1"/>
    <col min="6053" max="6053" width="6.88671875" style="1" customWidth="1"/>
    <col min="6054" max="6298" width="9.109375" style="1" customWidth="1"/>
    <col min="6299" max="6299" width="3.6640625" style="1"/>
    <col min="6300" max="6300" width="4.5546875" style="1" customWidth="1"/>
    <col min="6301" max="6301" width="5.88671875" style="1" customWidth="1"/>
    <col min="6302" max="6302" width="36" style="1" customWidth="1"/>
    <col min="6303" max="6303" width="9.6640625" style="1" customWidth="1"/>
    <col min="6304" max="6304" width="11.88671875" style="1" customWidth="1"/>
    <col min="6305" max="6305" width="9" style="1" customWidth="1"/>
    <col min="6306" max="6306" width="9.6640625" style="1" customWidth="1"/>
    <col min="6307" max="6307" width="9.33203125" style="1" customWidth="1"/>
    <col min="6308" max="6308" width="8.6640625" style="1" customWidth="1"/>
    <col min="6309" max="6309" width="6.88671875" style="1" customWidth="1"/>
    <col min="6310" max="6554" width="9.109375" style="1" customWidth="1"/>
    <col min="6555" max="6555" width="3.6640625" style="1"/>
    <col min="6556" max="6556" width="4.5546875" style="1" customWidth="1"/>
    <col min="6557" max="6557" width="5.88671875" style="1" customWidth="1"/>
    <col min="6558" max="6558" width="36" style="1" customWidth="1"/>
    <col min="6559" max="6559" width="9.6640625" style="1" customWidth="1"/>
    <col min="6560" max="6560" width="11.88671875" style="1" customWidth="1"/>
    <col min="6561" max="6561" width="9" style="1" customWidth="1"/>
    <col min="6562" max="6562" width="9.6640625" style="1" customWidth="1"/>
    <col min="6563" max="6563" width="9.33203125" style="1" customWidth="1"/>
    <col min="6564" max="6564" width="8.6640625" style="1" customWidth="1"/>
    <col min="6565" max="6565" width="6.88671875" style="1" customWidth="1"/>
    <col min="6566" max="6810" width="9.109375" style="1" customWidth="1"/>
    <col min="6811" max="6811" width="3.6640625" style="1"/>
    <col min="6812" max="6812" width="4.5546875" style="1" customWidth="1"/>
    <col min="6813" max="6813" width="5.88671875" style="1" customWidth="1"/>
    <col min="6814" max="6814" width="36" style="1" customWidth="1"/>
    <col min="6815" max="6815" width="9.6640625" style="1" customWidth="1"/>
    <col min="6816" max="6816" width="11.88671875" style="1" customWidth="1"/>
    <col min="6817" max="6817" width="9" style="1" customWidth="1"/>
    <col min="6818" max="6818" width="9.6640625" style="1" customWidth="1"/>
    <col min="6819" max="6819" width="9.33203125" style="1" customWidth="1"/>
    <col min="6820" max="6820" width="8.6640625" style="1" customWidth="1"/>
    <col min="6821" max="6821" width="6.88671875" style="1" customWidth="1"/>
    <col min="6822" max="7066" width="9.109375" style="1" customWidth="1"/>
    <col min="7067" max="7067" width="3.6640625" style="1"/>
    <col min="7068" max="7068" width="4.5546875" style="1" customWidth="1"/>
    <col min="7069" max="7069" width="5.88671875" style="1" customWidth="1"/>
    <col min="7070" max="7070" width="36" style="1" customWidth="1"/>
    <col min="7071" max="7071" width="9.6640625" style="1" customWidth="1"/>
    <col min="7072" max="7072" width="11.88671875" style="1" customWidth="1"/>
    <col min="7073" max="7073" width="9" style="1" customWidth="1"/>
    <col min="7074" max="7074" width="9.6640625" style="1" customWidth="1"/>
    <col min="7075" max="7075" width="9.33203125" style="1" customWidth="1"/>
    <col min="7076" max="7076" width="8.6640625" style="1" customWidth="1"/>
    <col min="7077" max="7077" width="6.88671875" style="1" customWidth="1"/>
    <col min="7078" max="7322" width="9.109375" style="1" customWidth="1"/>
    <col min="7323" max="7323" width="3.6640625" style="1"/>
    <col min="7324" max="7324" width="4.5546875" style="1" customWidth="1"/>
    <col min="7325" max="7325" width="5.88671875" style="1" customWidth="1"/>
    <col min="7326" max="7326" width="36" style="1" customWidth="1"/>
    <col min="7327" max="7327" width="9.6640625" style="1" customWidth="1"/>
    <col min="7328" max="7328" width="11.88671875" style="1" customWidth="1"/>
    <col min="7329" max="7329" width="9" style="1" customWidth="1"/>
    <col min="7330" max="7330" width="9.6640625" style="1" customWidth="1"/>
    <col min="7331" max="7331" width="9.33203125" style="1" customWidth="1"/>
    <col min="7332" max="7332" width="8.6640625" style="1" customWidth="1"/>
    <col min="7333" max="7333" width="6.88671875" style="1" customWidth="1"/>
    <col min="7334" max="7578" width="9.109375" style="1" customWidth="1"/>
    <col min="7579" max="7579" width="3.6640625" style="1"/>
    <col min="7580" max="7580" width="4.5546875" style="1" customWidth="1"/>
    <col min="7581" max="7581" width="5.88671875" style="1" customWidth="1"/>
    <col min="7582" max="7582" width="36" style="1" customWidth="1"/>
    <col min="7583" max="7583" width="9.6640625" style="1" customWidth="1"/>
    <col min="7584" max="7584" width="11.88671875" style="1" customWidth="1"/>
    <col min="7585" max="7585" width="9" style="1" customWidth="1"/>
    <col min="7586" max="7586" width="9.6640625" style="1" customWidth="1"/>
    <col min="7587" max="7587" width="9.33203125" style="1" customWidth="1"/>
    <col min="7588" max="7588" width="8.6640625" style="1" customWidth="1"/>
    <col min="7589" max="7589" width="6.88671875" style="1" customWidth="1"/>
    <col min="7590" max="7834" width="9.109375" style="1" customWidth="1"/>
    <col min="7835" max="7835" width="3.6640625" style="1"/>
    <col min="7836" max="7836" width="4.5546875" style="1" customWidth="1"/>
    <col min="7837" max="7837" width="5.88671875" style="1" customWidth="1"/>
    <col min="7838" max="7838" width="36" style="1" customWidth="1"/>
    <col min="7839" max="7839" width="9.6640625" style="1" customWidth="1"/>
    <col min="7840" max="7840" width="11.88671875" style="1" customWidth="1"/>
    <col min="7841" max="7841" width="9" style="1" customWidth="1"/>
    <col min="7842" max="7842" width="9.6640625" style="1" customWidth="1"/>
    <col min="7843" max="7843" width="9.33203125" style="1" customWidth="1"/>
    <col min="7844" max="7844" width="8.6640625" style="1" customWidth="1"/>
    <col min="7845" max="7845" width="6.88671875" style="1" customWidth="1"/>
    <col min="7846" max="8090" width="9.109375" style="1" customWidth="1"/>
    <col min="8091" max="8091" width="3.6640625" style="1"/>
    <col min="8092" max="8092" width="4.5546875" style="1" customWidth="1"/>
    <col min="8093" max="8093" width="5.88671875" style="1" customWidth="1"/>
    <col min="8094" max="8094" width="36" style="1" customWidth="1"/>
    <col min="8095" max="8095" width="9.6640625" style="1" customWidth="1"/>
    <col min="8096" max="8096" width="11.88671875" style="1" customWidth="1"/>
    <col min="8097" max="8097" width="9" style="1" customWidth="1"/>
    <col min="8098" max="8098" width="9.6640625" style="1" customWidth="1"/>
    <col min="8099" max="8099" width="9.33203125" style="1" customWidth="1"/>
    <col min="8100" max="8100" width="8.6640625" style="1" customWidth="1"/>
    <col min="8101" max="8101" width="6.88671875" style="1" customWidth="1"/>
    <col min="8102" max="8346" width="9.109375" style="1" customWidth="1"/>
    <col min="8347" max="8347" width="3.6640625" style="1"/>
    <col min="8348" max="8348" width="4.5546875" style="1" customWidth="1"/>
    <col min="8349" max="8349" width="5.88671875" style="1" customWidth="1"/>
    <col min="8350" max="8350" width="36" style="1" customWidth="1"/>
    <col min="8351" max="8351" width="9.6640625" style="1" customWidth="1"/>
    <col min="8352" max="8352" width="11.88671875" style="1" customWidth="1"/>
    <col min="8353" max="8353" width="9" style="1" customWidth="1"/>
    <col min="8354" max="8354" width="9.6640625" style="1" customWidth="1"/>
    <col min="8355" max="8355" width="9.33203125" style="1" customWidth="1"/>
    <col min="8356" max="8356" width="8.6640625" style="1" customWidth="1"/>
    <col min="8357" max="8357" width="6.88671875" style="1" customWidth="1"/>
    <col min="8358" max="8602" width="9.109375" style="1" customWidth="1"/>
    <col min="8603" max="8603" width="3.6640625" style="1"/>
    <col min="8604" max="8604" width="4.5546875" style="1" customWidth="1"/>
    <col min="8605" max="8605" width="5.88671875" style="1" customWidth="1"/>
    <col min="8606" max="8606" width="36" style="1" customWidth="1"/>
    <col min="8607" max="8607" width="9.6640625" style="1" customWidth="1"/>
    <col min="8608" max="8608" width="11.88671875" style="1" customWidth="1"/>
    <col min="8609" max="8609" width="9" style="1" customWidth="1"/>
    <col min="8610" max="8610" width="9.6640625" style="1" customWidth="1"/>
    <col min="8611" max="8611" width="9.33203125" style="1" customWidth="1"/>
    <col min="8612" max="8612" width="8.6640625" style="1" customWidth="1"/>
    <col min="8613" max="8613" width="6.88671875" style="1" customWidth="1"/>
    <col min="8614" max="8858" width="9.109375" style="1" customWidth="1"/>
    <col min="8859" max="8859" width="3.6640625" style="1"/>
    <col min="8860" max="8860" width="4.5546875" style="1" customWidth="1"/>
    <col min="8861" max="8861" width="5.88671875" style="1" customWidth="1"/>
    <col min="8862" max="8862" width="36" style="1" customWidth="1"/>
    <col min="8863" max="8863" width="9.6640625" style="1" customWidth="1"/>
    <col min="8864" max="8864" width="11.88671875" style="1" customWidth="1"/>
    <col min="8865" max="8865" width="9" style="1" customWidth="1"/>
    <col min="8866" max="8866" width="9.6640625" style="1" customWidth="1"/>
    <col min="8867" max="8867" width="9.33203125" style="1" customWidth="1"/>
    <col min="8868" max="8868" width="8.6640625" style="1" customWidth="1"/>
    <col min="8869" max="8869" width="6.88671875" style="1" customWidth="1"/>
    <col min="8870" max="9114" width="9.109375" style="1" customWidth="1"/>
    <col min="9115" max="9115" width="3.6640625" style="1"/>
    <col min="9116" max="9116" width="4.5546875" style="1" customWidth="1"/>
    <col min="9117" max="9117" width="5.88671875" style="1" customWidth="1"/>
    <col min="9118" max="9118" width="36" style="1" customWidth="1"/>
    <col min="9119" max="9119" width="9.6640625" style="1" customWidth="1"/>
    <col min="9120" max="9120" width="11.88671875" style="1" customWidth="1"/>
    <col min="9121" max="9121" width="9" style="1" customWidth="1"/>
    <col min="9122" max="9122" width="9.6640625" style="1" customWidth="1"/>
    <col min="9123" max="9123" width="9.33203125" style="1" customWidth="1"/>
    <col min="9124" max="9124" width="8.6640625" style="1" customWidth="1"/>
    <col min="9125" max="9125" width="6.88671875" style="1" customWidth="1"/>
    <col min="9126" max="9370" width="9.109375" style="1" customWidth="1"/>
    <col min="9371" max="9371" width="3.6640625" style="1"/>
    <col min="9372" max="9372" width="4.5546875" style="1" customWidth="1"/>
    <col min="9373" max="9373" width="5.88671875" style="1" customWidth="1"/>
    <col min="9374" max="9374" width="36" style="1" customWidth="1"/>
    <col min="9375" max="9375" width="9.6640625" style="1" customWidth="1"/>
    <col min="9376" max="9376" width="11.88671875" style="1" customWidth="1"/>
    <col min="9377" max="9377" width="9" style="1" customWidth="1"/>
    <col min="9378" max="9378" width="9.6640625" style="1" customWidth="1"/>
    <col min="9379" max="9379" width="9.33203125" style="1" customWidth="1"/>
    <col min="9380" max="9380" width="8.6640625" style="1" customWidth="1"/>
    <col min="9381" max="9381" width="6.88671875" style="1" customWidth="1"/>
    <col min="9382" max="9626" width="9.109375" style="1" customWidth="1"/>
    <col min="9627" max="9627" width="3.6640625" style="1"/>
    <col min="9628" max="9628" width="4.5546875" style="1" customWidth="1"/>
    <col min="9629" max="9629" width="5.88671875" style="1" customWidth="1"/>
    <col min="9630" max="9630" width="36" style="1" customWidth="1"/>
    <col min="9631" max="9631" width="9.6640625" style="1" customWidth="1"/>
    <col min="9632" max="9632" width="11.88671875" style="1" customWidth="1"/>
    <col min="9633" max="9633" width="9" style="1" customWidth="1"/>
    <col min="9634" max="9634" width="9.6640625" style="1" customWidth="1"/>
    <col min="9635" max="9635" width="9.33203125" style="1" customWidth="1"/>
    <col min="9636" max="9636" width="8.6640625" style="1" customWidth="1"/>
    <col min="9637" max="9637" width="6.88671875" style="1" customWidth="1"/>
    <col min="9638" max="9882" width="9.109375" style="1" customWidth="1"/>
    <col min="9883" max="9883" width="3.6640625" style="1"/>
    <col min="9884" max="9884" width="4.5546875" style="1" customWidth="1"/>
    <col min="9885" max="9885" width="5.88671875" style="1" customWidth="1"/>
    <col min="9886" max="9886" width="36" style="1" customWidth="1"/>
    <col min="9887" max="9887" width="9.6640625" style="1" customWidth="1"/>
    <col min="9888" max="9888" width="11.88671875" style="1" customWidth="1"/>
    <col min="9889" max="9889" width="9" style="1" customWidth="1"/>
    <col min="9890" max="9890" width="9.6640625" style="1" customWidth="1"/>
    <col min="9891" max="9891" width="9.33203125" style="1" customWidth="1"/>
    <col min="9892" max="9892" width="8.6640625" style="1" customWidth="1"/>
    <col min="9893" max="9893" width="6.88671875" style="1" customWidth="1"/>
    <col min="9894" max="10138" width="9.109375" style="1" customWidth="1"/>
    <col min="10139" max="10139" width="3.6640625" style="1"/>
    <col min="10140" max="10140" width="4.5546875" style="1" customWidth="1"/>
    <col min="10141" max="10141" width="5.88671875" style="1" customWidth="1"/>
    <col min="10142" max="10142" width="36" style="1" customWidth="1"/>
    <col min="10143" max="10143" width="9.6640625" style="1" customWidth="1"/>
    <col min="10144" max="10144" width="11.88671875" style="1" customWidth="1"/>
    <col min="10145" max="10145" width="9" style="1" customWidth="1"/>
    <col min="10146" max="10146" width="9.6640625" style="1" customWidth="1"/>
    <col min="10147" max="10147" width="9.33203125" style="1" customWidth="1"/>
    <col min="10148" max="10148" width="8.6640625" style="1" customWidth="1"/>
    <col min="10149" max="10149" width="6.88671875" style="1" customWidth="1"/>
    <col min="10150" max="10394" width="9.109375" style="1" customWidth="1"/>
    <col min="10395" max="10395" width="3.6640625" style="1"/>
    <col min="10396" max="10396" width="4.5546875" style="1" customWidth="1"/>
    <col min="10397" max="10397" width="5.88671875" style="1" customWidth="1"/>
    <col min="10398" max="10398" width="36" style="1" customWidth="1"/>
    <col min="10399" max="10399" width="9.6640625" style="1" customWidth="1"/>
    <col min="10400" max="10400" width="11.88671875" style="1" customWidth="1"/>
    <col min="10401" max="10401" width="9" style="1" customWidth="1"/>
    <col min="10402" max="10402" width="9.6640625" style="1" customWidth="1"/>
    <col min="10403" max="10403" width="9.33203125" style="1" customWidth="1"/>
    <col min="10404" max="10404" width="8.6640625" style="1" customWidth="1"/>
    <col min="10405" max="10405" width="6.88671875" style="1" customWidth="1"/>
    <col min="10406" max="10650" width="9.109375" style="1" customWidth="1"/>
    <col min="10651" max="10651" width="3.6640625" style="1"/>
    <col min="10652" max="10652" width="4.5546875" style="1" customWidth="1"/>
    <col min="10653" max="10653" width="5.88671875" style="1" customWidth="1"/>
    <col min="10654" max="10654" width="36" style="1" customWidth="1"/>
    <col min="10655" max="10655" width="9.6640625" style="1" customWidth="1"/>
    <col min="10656" max="10656" width="11.88671875" style="1" customWidth="1"/>
    <col min="10657" max="10657" width="9" style="1" customWidth="1"/>
    <col min="10658" max="10658" width="9.6640625" style="1" customWidth="1"/>
    <col min="10659" max="10659" width="9.33203125" style="1" customWidth="1"/>
    <col min="10660" max="10660" width="8.6640625" style="1" customWidth="1"/>
    <col min="10661" max="10661" width="6.88671875" style="1" customWidth="1"/>
    <col min="10662" max="10906" width="9.109375" style="1" customWidth="1"/>
    <col min="10907" max="10907" width="3.6640625" style="1"/>
    <col min="10908" max="10908" width="4.5546875" style="1" customWidth="1"/>
    <col min="10909" max="10909" width="5.88671875" style="1" customWidth="1"/>
    <col min="10910" max="10910" width="36" style="1" customWidth="1"/>
    <col min="10911" max="10911" width="9.6640625" style="1" customWidth="1"/>
    <col min="10912" max="10912" width="11.88671875" style="1" customWidth="1"/>
    <col min="10913" max="10913" width="9" style="1" customWidth="1"/>
    <col min="10914" max="10914" width="9.6640625" style="1" customWidth="1"/>
    <col min="10915" max="10915" width="9.33203125" style="1" customWidth="1"/>
    <col min="10916" max="10916" width="8.6640625" style="1" customWidth="1"/>
    <col min="10917" max="10917" width="6.88671875" style="1" customWidth="1"/>
    <col min="10918" max="11162" width="9.109375" style="1" customWidth="1"/>
    <col min="11163" max="11163" width="3.6640625" style="1"/>
    <col min="11164" max="11164" width="4.5546875" style="1" customWidth="1"/>
    <col min="11165" max="11165" width="5.88671875" style="1" customWidth="1"/>
    <col min="11166" max="11166" width="36" style="1" customWidth="1"/>
    <col min="11167" max="11167" width="9.6640625" style="1" customWidth="1"/>
    <col min="11168" max="11168" width="11.88671875" style="1" customWidth="1"/>
    <col min="11169" max="11169" width="9" style="1" customWidth="1"/>
    <col min="11170" max="11170" width="9.6640625" style="1" customWidth="1"/>
    <col min="11171" max="11171" width="9.33203125" style="1" customWidth="1"/>
    <col min="11172" max="11172" width="8.6640625" style="1" customWidth="1"/>
    <col min="11173" max="11173" width="6.88671875" style="1" customWidth="1"/>
    <col min="11174" max="11418" width="9.109375" style="1" customWidth="1"/>
    <col min="11419" max="11419" width="3.6640625" style="1"/>
    <col min="11420" max="11420" width="4.5546875" style="1" customWidth="1"/>
    <col min="11421" max="11421" width="5.88671875" style="1" customWidth="1"/>
    <col min="11422" max="11422" width="36" style="1" customWidth="1"/>
    <col min="11423" max="11423" width="9.6640625" style="1" customWidth="1"/>
    <col min="11424" max="11424" width="11.88671875" style="1" customWidth="1"/>
    <col min="11425" max="11425" width="9" style="1" customWidth="1"/>
    <col min="11426" max="11426" width="9.6640625" style="1" customWidth="1"/>
    <col min="11427" max="11427" width="9.33203125" style="1" customWidth="1"/>
    <col min="11428" max="11428" width="8.6640625" style="1" customWidth="1"/>
    <col min="11429" max="11429" width="6.88671875" style="1" customWidth="1"/>
    <col min="11430" max="11674" width="9.109375" style="1" customWidth="1"/>
    <col min="11675" max="11675" width="3.6640625" style="1"/>
    <col min="11676" max="11676" width="4.5546875" style="1" customWidth="1"/>
    <col min="11677" max="11677" width="5.88671875" style="1" customWidth="1"/>
    <col min="11678" max="11678" width="36" style="1" customWidth="1"/>
    <col min="11679" max="11679" width="9.6640625" style="1" customWidth="1"/>
    <col min="11680" max="11680" width="11.88671875" style="1" customWidth="1"/>
    <col min="11681" max="11681" width="9" style="1" customWidth="1"/>
    <col min="11682" max="11682" width="9.6640625" style="1" customWidth="1"/>
    <col min="11683" max="11683" width="9.33203125" style="1" customWidth="1"/>
    <col min="11684" max="11684" width="8.6640625" style="1" customWidth="1"/>
    <col min="11685" max="11685" width="6.88671875" style="1" customWidth="1"/>
    <col min="11686" max="11930" width="9.109375" style="1" customWidth="1"/>
    <col min="11931" max="11931" width="3.6640625" style="1"/>
    <col min="11932" max="11932" width="4.5546875" style="1" customWidth="1"/>
    <col min="11933" max="11933" width="5.88671875" style="1" customWidth="1"/>
    <col min="11934" max="11934" width="36" style="1" customWidth="1"/>
    <col min="11935" max="11935" width="9.6640625" style="1" customWidth="1"/>
    <col min="11936" max="11936" width="11.88671875" style="1" customWidth="1"/>
    <col min="11937" max="11937" width="9" style="1" customWidth="1"/>
    <col min="11938" max="11938" width="9.6640625" style="1" customWidth="1"/>
    <col min="11939" max="11939" width="9.33203125" style="1" customWidth="1"/>
    <col min="11940" max="11940" width="8.6640625" style="1" customWidth="1"/>
    <col min="11941" max="11941" width="6.88671875" style="1" customWidth="1"/>
    <col min="11942" max="12186" width="9.109375" style="1" customWidth="1"/>
    <col min="12187" max="12187" width="3.6640625" style="1"/>
    <col min="12188" max="12188" width="4.5546875" style="1" customWidth="1"/>
    <col min="12189" max="12189" width="5.88671875" style="1" customWidth="1"/>
    <col min="12190" max="12190" width="36" style="1" customWidth="1"/>
    <col min="12191" max="12191" width="9.6640625" style="1" customWidth="1"/>
    <col min="12192" max="12192" width="11.88671875" style="1" customWidth="1"/>
    <col min="12193" max="12193" width="9" style="1" customWidth="1"/>
    <col min="12194" max="12194" width="9.6640625" style="1" customWidth="1"/>
    <col min="12195" max="12195" width="9.33203125" style="1" customWidth="1"/>
    <col min="12196" max="12196" width="8.6640625" style="1" customWidth="1"/>
    <col min="12197" max="12197" width="6.88671875" style="1" customWidth="1"/>
    <col min="12198" max="12442" width="9.109375" style="1" customWidth="1"/>
    <col min="12443" max="12443" width="3.6640625" style="1"/>
    <col min="12444" max="12444" width="4.5546875" style="1" customWidth="1"/>
    <col min="12445" max="12445" width="5.88671875" style="1" customWidth="1"/>
    <col min="12446" max="12446" width="36" style="1" customWidth="1"/>
    <col min="12447" max="12447" width="9.6640625" style="1" customWidth="1"/>
    <col min="12448" max="12448" width="11.88671875" style="1" customWidth="1"/>
    <col min="12449" max="12449" width="9" style="1" customWidth="1"/>
    <col min="12450" max="12450" width="9.6640625" style="1" customWidth="1"/>
    <col min="12451" max="12451" width="9.33203125" style="1" customWidth="1"/>
    <col min="12452" max="12452" width="8.6640625" style="1" customWidth="1"/>
    <col min="12453" max="12453" width="6.88671875" style="1" customWidth="1"/>
    <col min="12454" max="12698" width="9.109375" style="1" customWidth="1"/>
    <col min="12699" max="12699" width="3.6640625" style="1"/>
    <col min="12700" max="12700" width="4.5546875" style="1" customWidth="1"/>
    <col min="12701" max="12701" width="5.88671875" style="1" customWidth="1"/>
    <col min="12702" max="12702" width="36" style="1" customWidth="1"/>
    <col min="12703" max="12703" width="9.6640625" style="1" customWidth="1"/>
    <col min="12704" max="12704" width="11.88671875" style="1" customWidth="1"/>
    <col min="12705" max="12705" width="9" style="1" customWidth="1"/>
    <col min="12706" max="12706" width="9.6640625" style="1" customWidth="1"/>
    <col min="12707" max="12707" width="9.33203125" style="1" customWidth="1"/>
    <col min="12708" max="12708" width="8.6640625" style="1" customWidth="1"/>
    <col min="12709" max="12709" width="6.88671875" style="1" customWidth="1"/>
    <col min="12710" max="12954" width="9.109375" style="1" customWidth="1"/>
    <col min="12955" max="12955" width="3.6640625" style="1"/>
    <col min="12956" max="12956" width="4.5546875" style="1" customWidth="1"/>
    <col min="12957" max="12957" width="5.88671875" style="1" customWidth="1"/>
    <col min="12958" max="12958" width="36" style="1" customWidth="1"/>
    <col min="12959" max="12959" width="9.6640625" style="1" customWidth="1"/>
    <col min="12960" max="12960" width="11.88671875" style="1" customWidth="1"/>
    <col min="12961" max="12961" width="9" style="1" customWidth="1"/>
    <col min="12962" max="12962" width="9.6640625" style="1" customWidth="1"/>
    <col min="12963" max="12963" width="9.33203125" style="1" customWidth="1"/>
    <col min="12964" max="12964" width="8.6640625" style="1" customWidth="1"/>
    <col min="12965" max="12965" width="6.88671875" style="1" customWidth="1"/>
    <col min="12966" max="13210" width="9.109375" style="1" customWidth="1"/>
    <col min="13211" max="13211" width="3.6640625" style="1"/>
    <col min="13212" max="13212" width="4.5546875" style="1" customWidth="1"/>
    <col min="13213" max="13213" width="5.88671875" style="1" customWidth="1"/>
    <col min="13214" max="13214" width="36" style="1" customWidth="1"/>
    <col min="13215" max="13215" width="9.6640625" style="1" customWidth="1"/>
    <col min="13216" max="13216" width="11.88671875" style="1" customWidth="1"/>
    <col min="13217" max="13217" width="9" style="1" customWidth="1"/>
    <col min="13218" max="13218" width="9.6640625" style="1" customWidth="1"/>
    <col min="13219" max="13219" width="9.33203125" style="1" customWidth="1"/>
    <col min="13220" max="13220" width="8.6640625" style="1" customWidth="1"/>
    <col min="13221" max="13221" width="6.88671875" style="1" customWidth="1"/>
    <col min="13222" max="13466" width="9.109375" style="1" customWidth="1"/>
    <col min="13467" max="13467" width="3.6640625" style="1"/>
    <col min="13468" max="13468" width="4.5546875" style="1" customWidth="1"/>
    <col min="13469" max="13469" width="5.88671875" style="1" customWidth="1"/>
    <col min="13470" max="13470" width="36" style="1" customWidth="1"/>
    <col min="13471" max="13471" width="9.6640625" style="1" customWidth="1"/>
    <col min="13472" max="13472" width="11.88671875" style="1" customWidth="1"/>
    <col min="13473" max="13473" width="9" style="1" customWidth="1"/>
    <col min="13474" max="13474" width="9.6640625" style="1" customWidth="1"/>
    <col min="13475" max="13475" width="9.33203125" style="1" customWidth="1"/>
    <col min="13476" max="13476" width="8.6640625" style="1" customWidth="1"/>
    <col min="13477" max="13477" width="6.88671875" style="1" customWidth="1"/>
    <col min="13478" max="13722" width="9.109375" style="1" customWidth="1"/>
    <col min="13723" max="13723" width="3.6640625" style="1"/>
    <col min="13724" max="13724" width="4.5546875" style="1" customWidth="1"/>
    <col min="13725" max="13725" width="5.88671875" style="1" customWidth="1"/>
    <col min="13726" max="13726" width="36" style="1" customWidth="1"/>
    <col min="13727" max="13727" width="9.6640625" style="1" customWidth="1"/>
    <col min="13728" max="13728" width="11.88671875" style="1" customWidth="1"/>
    <col min="13729" max="13729" width="9" style="1" customWidth="1"/>
    <col min="13730" max="13730" width="9.6640625" style="1" customWidth="1"/>
    <col min="13731" max="13731" width="9.33203125" style="1" customWidth="1"/>
    <col min="13732" max="13732" width="8.6640625" style="1" customWidth="1"/>
    <col min="13733" max="13733" width="6.88671875" style="1" customWidth="1"/>
    <col min="13734" max="13978" width="9.109375" style="1" customWidth="1"/>
    <col min="13979" max="13979" width="3.6640625" style="1"/>
    <col min="13980" max="13980" width="4.5546875" style="1" customWidth="1"/>
    <col min="13981" max="13981" width="5.88671875" style="1" customWidth="1"/>
    <col min="13982" max="13982" width="36" style="1" customWidth="1"/>
    <col min="13983" max="13983" width="9.6640625" style="1" customWidth="1"/>
    <col min="13984" max="13984" width="11.88671875" style="1" customWidth="1"/>
    <col min="13985" max="13985" width="9" style="1" customWidth="1"/>
    <col min="13986" max="13986" width="9.6640625" style="1" customWidth="1"/>
    <col min="13987" max="13987" width="9.33203125" style="1" customWidth="1"/>
    <col min="13988" max="13988" width="8.6640625" style="1" customWidth="1"/>
    <col min="13989" max="13989" width="6.88671875" style="1" customWidth="1"/>
    <col min="13990" max="14234" width="9.109375" style="1" customWidth="1"/>
    <col min="14235" max="14235" width="3.6640625" style="1"/>
    <col min="14236" max="14236" width="4.5546875" style="1" customWidth="1"/>
    <col min="14237" max="14237" width="5.88671875" style="1" customWidth="1"/>
    <col min="14238" max="14238" width="36" style="1" customWidth="1"/>
    <col min="14239" max="14239" width="9.6640625" style="1" customWidth="1"/>
    <col min="14240" max="14240" width="11.88671875" style="1" customWidth="1"/>
    <col min="14241" max="14241" width="9" style="1" customWidth="1"/>
    <col min="14242" max="14242" width="9.6640625" style="1" customWidth="1"/>
    <col min="14243" max="14243" width="9.33203125" style="1" customWidth="1"/>
    <col min="14244" max="14244" width="8.6640625" style="1" customWidth="1"/>
    <col min="14245" max="14245" width="6.88671875" style="1" customWidth="1"/>
    <col min="14246" max="14490" width="9.109375" style="1" customWidth="1"/>
    <col min="14491" max="14491" width="3.6640625" style="1"/>
    <col min="14492" max="14492" width="4.5546875" style="1" customWidth="1"/>
    <col min="14493" max="14493" width="5.88671875" style="1" customWidth="1"/>
    <col min="14494" max="14494" width="36" style="1" customWidth="1"/>
    <col min="14495" max="14495" width="9.6640625" style="1" customWidth="1"/>
    <col min="14496" max="14496" width="11.88671875" style="1" customWidth="1"/>
    <col min="14497" max="14497" width="9" style="1" customWidth="1"/>
    <col min="14498" max="14498" width="9.6640625" style="1" customWidth="1"/>
    <col min="14499" max="14499" width="9.33203125" style="1" customWidth="1"/>
    <col min="14500" max="14500" width="8.6640625" style="1" customWidth="1"/>
    <col min="14501" max="14501" width="6.88671875" style="1" customWidth="1"/>
    <col min="14502" max="14746" width="9.109375" style="1" customWidth="1"/>
    <col min="14747" max="14747" width="3.6640625" style="1"/>
    <col min="14748" max="14748" width="4.5546875" style="1" customWidth="1"/>
    <col min="14749" max="14749" width="5.88671875" style="1" customWidth="1"/>
    <col min="14750" max="14750" width="36" style="1" customWidth="1"/>
    <col min="14751" max="14751" width="9.6640625" style="1" customWidth="1"/>
    <col min="14752" max="14752" width="11.88671875" style="1" customWidth="1"/>
    <col min="14753" max="14753" width="9" style="1" customWidth="1"/>
    <col min="14754" max="14754" width="9.6640625" style="1" customWidth="1"/>
    <col min="14755" max="14755" width="9.33203125" style="1" customWidth="1"/>
    <col min="14756" max="14756" width="8.6640625" style="1" customWidth="1"/>
    <col min="14757" max="14757" width="6.88671875" style="1" customWidth="1"/>
    <col min="14758" max="15002" width="9.109375" style="1" customWidth="1"/>
    <col min="15003" max="15003" width="3.6640625" style="1"/>
    <col min="15004" max="15004" width="4.5546875" style="1" customWidth="1"/>
    <col min="15005" max="15005" width="5.88671875" style="1" customWidth="1"/>
    <col min="15006" max="15006" width="36" style="1" customWidth="1"/>
    <col min="15007" max="15007" width="9.6640625" style="1" customWidth="1"/>
    <col min="15008" max="15008" width="11.88671875" style="1" customWidth="1"/>
    <col min="15009" max="15009" width="9" style="1" customWidth="1"/>
    <col min="15010" max="15010" width="9.6640625" style="1" customWidth="1"/>
    <col min="15011" max="15011" width="9.33203125" style="1" customWidth="1"/>
    <col min="15012" max="15012" width="8.6640625" style="1" customWidth="1"/>
    <col min="15013" max="15013" width="6.88671875" style="1" customWidth="1"/>
    <col min="15014" max="15258" width="9.109375" style="1" customWidth="1"/>
    <col min="15259" max="15259" width="3.6640625" style="1"/>
    <col min="15260" max="15260" width="4.5546875" style="1" customWidth="1"/>
    <col min="15261" max="15261" width="5.88671875" style="1" customWidth="1"/>
    <col min="15262" max="15262" width="36" style="1" customWidth="1"/>
    <col min="15263" max="15263" width="9.6640625" style="1" customWidth="1"/>
    <col min="15264" max="15264" width="11.88671875" style="1" customWidth="1"/>
    <col min="15265" max="15265" width="9" style="1" customWidth="1"/>
    <col min="15266" max="15266" width="9.6640625" style="1" customWidth="1"/>
    <col min="15267" max="15267" width="9.33203125" style="1" customWidth="1"/>
    <col min="15268" max="15268" width="8.6640625" style="1" customWidth="1"/>
    <col min="15269" max="15269" width="6.88671875" style="1" customWidth="1"/>
    <col min="15270" max="15514" width="9.109375" style="1" customWidth="1"/>
    <col min="15515" max="15515" width="3.6640625" style="1"/>
    <col min="15516" max="15516" width="4.5546875" style="1" customWidth="1"/>
    <col min="15517" max="15517" width="5.88671875" style="1" customWidth="1"/>
    <col min="15518" max="15518" width="36" style="1" customWidth="1"/>
    <col min="15519" max="15519" width="9.6640625" style="1" customWidth="1"/>
    <col min="15520" max="15520" width="11.88671875" style="1" customWidth="1"/>
    <col min="15521" max="15521" width="9" style="1" customWidth="1"/>
    <col min="15522" max="15522" width="9.6640625" style="1" customWidth="1"/>
    <col min="15523" max="15523" width="9.33203125" style="1" customWidth="1"/>
    <col min="15524" max="15524" width="8.6640625" style="1" customWidth="1"/>
    <col min="15525" max="15525" width="6.88671875" style="1" customWidth="1"/>
    <col min="15526" max="15770" width="9.109375" style="1" customWidth="1"/>
    <col min="15771" max="15771" width="3.6640625" style="1"/>
    <col min="15772" max="15772" width="4.5546875" style="1" customWidth="1"/>
    <col min="15773" max="15773" width="5.88671875" style="1" customWidth="1"/>
    <col min="15774" max="15774" width="36" style="1" customWidth="1"/>
    <col min="15775" max="15775" width="9.6640625" style="1" customWidth="1"/>
    <col min="15776" max="15776" width="11.88671875" style="1" customWidth="1"/>
    <col min="15777" max="15777" width="9" style="1" customWidth="1"/>
    <col min="15778" max="15778" width="9.6640625" style="1" customWidth="1"/>
    <col min="15779" max="15779" width="9.33203125" style="1" customWidth="1"/>
    <col min="15780" max="15780" width="8.6640625" style="1" customWidth="1"/>
    <col min="15781" max="15781" width="6.88671875" style="1" customWidth="1"/>
    <col min="15782" max="16026" width="9.109375" style="1" customWidth="1"/>
    <col min="16027" max="16027" width="3.6640625" style="1"/>
    <col min="16028" max="16028" width="4.5546875" style="1" customWidth="1"/>
    <col min="16029" max="16029" width="5.88671875" style="1" customWidth="1"/>
    <col min="16030" max="16030" width="36" style="1" customWidth="1"/>
    <col min="16031" max="16031" width="9.6640625" style="1" customWidth="1"/>
    <col min="16032" max="16032" width="11.88671875" style="1" customWidth="1"/>
    <col min="16033" max="16033" width="9" style="1" customWidth="1"/>
    <col min="16034" max="16034" width="9.6640625" style="1" customWidth="1"/>
    <col min="16035" max="16035" width="9.33203125" style="1" customWidth="1"/>
    <col min="16036" max="16036" width="8.6640625" style="1" customWidth="1"/>
    <col min="16037" max="16037" width="6.88671875" style="1" customWidth="1"/>
    <col min="16038" max="16282" width="9.109375" style="1" customWidth="1"/>
    <col min="16283" max="16384" width="3.6640625" style="1"/>
  </cols>
  <sheetData>
    <row r="1" spans="1:9" x14ac:dyDescent="0.2">
      <c r="C1" s="4"/>
      <c r="G1" s="251"/>
      <c r="H1" s="251"/>
      <c r="I1" s="251"/>
    </row>
    <row r="2" spans="1:9" x14ac:dyDescent="0.2">
      <c r="A2" s="291" t="s">
        <v>20</v>
      </c>
      <c r="B2" s="291"/>
      <c r="C2" s="291"/>
      <c r="D2" s="291"/>
      <c r="E2" s="291"/>
      <c r="F2" s="291"/>
      <c r="G2" s="291"/>
      <c r="H2" s="291"/>
      <c r="I2" s="291"/>
    </row>
    <row r="3" spans="1:9" x14ac:dyDescent="0.2">
      <c r="A3" s="2"/>
      <c r="B3" s="2"/>
      <c r="C3" s="2"/>
      <c r="D3" s="2"/>
      <c r="E3" s="2"/>
      <c r="F3" s="2"/>
      <c r="G3" s="2"/>
      <c r="H3" s="2"/>
      <c r="I3" s="2"/>
    </row>
    <row r="4" spans="1:9" x14ac:dyDescent="0.2">
      <c r="A4" s="2"/>
      <c r="B4" s="2"/>
      <c r="C4" s="292" t="s">
        <v>21</v>
      </c>
      <c r="D4" s="292"/>
      <c r="E4" s="292"/>
      <c r="F4" s="292"/>
      <c r="G4" s="292"/>
      <c r="H4" s="292"/>
      <c r="I4" s="292"/>
    </row>
    <row r="5" spans="1:9" ht="11.25" customHeight="1" x14ac:dyDescent="0.2">
      <c r="A5" s="93"/>
      <c r="B5" s="93"/>
      <c r="C5" s="294" t="s">
        <v>17</v>
      </c>
      <c r="D5" s="294"/>
      <c r="E5" s="294"/>
      <c r="F5" s="294"/>
      <c r="G5" s="294"/>
      <c r="H5" s="294"/>
      <c r="I5" s="294"/>
    </row>
    <row r="6" spans="1:9" x14ac:dyDescent="0.2">
      <c r="A6" s="293" t="s">
        <v>22</v>
      </c>
      <c r="B6" s="293"/>
      <c r="C6" s="293"/>
      <c r="D6" s="259" t="str">
        <f>'Kopt a+c+n'!B13</f>
        <v>Daudzdzīvokļu dzīvojamā ēka</v>
      </c>
      <c r="E6" s="259"/>
      <c r="F6" s="259"/>
      <c r="G6" s="259"/>
      <c r="H6" s="259"/>
      <c r="I6" s="259"/>
    </row>
    <row r="7" spans="1:9" x14ac:dyDescent="0.2">
      <c r="A7" s="293" t="s">
        <v>6</v>
      </c>
      <c r="B7" s="293"/>
      <c r="C7" s="293"/>
      <c r="D7" s="260" t="str">
        <f>'Kopt a+c+n'!B14</f>
        <v>Daudzdzīvokļu dzīvojamās ēkas energoefektivitātes paaugstināšana</v>
      </c>
      <c r="E7" s="260"/>
      <c r="F7" s="260"/>
      <c r="G7" s="260"/>
      <c r="H7" s="260"/>
      <c r="I7" s="260"/>
    </row>
    <row r="8" spans="1:9" x14ac:dyDescent="0.2">
      <c r="A8" s="299" t="s">
        <v>23</v>
      </c>
      <c r="B8" s="299"/>
      <c r="C8" s="299"/>
      <c r="D8" s="260" t="str">
        <f>'Kopt a+c+n'!B15</f>
        <v>Meža iela 10, Tukums, Tukuma novads, LV-3101</v>
      </c>
      <c r="E8" s="260"/>
      <c r="F8" s="260"/>
      <c r="G8" s="260"/>
      <c r="H8" s="260"/>
      <c r="I8" s="260"/>
    </row>
    <row r="9" spans="1:9" x14ac:dyDescent="0.2">
      <c r="A9" s="299" t="s">
        <v>24</v>
      </c>
      <c r="B9" s="299"/>
      <c r="C9" s="299"/>
      <c r="D9" s="261" t="str">
        <f>'Kopt a+c+n'!B16</f>
        <v>02.08.2023/M-10</v>
      </c>
      <c r="E9" s="261"/>
      <c r="F9" s="261"/>
      <c r="G9" s="261"/>
      <c r="H9" s="261"/>
      <c r="I9" s="261"/>
    </row>
    <row r="10" spans="1:9" x14ac:dyDescent="0.2">
      <c r="C10" s="4" t="s">
        <v>25</v>
      </c>
      <c r="D10" s="300">
        <f>E30</f>
        <v>0</v>
      </c>
      <c r="E10" s="300"/>
      <c r="F10" s="56"/>
      <c r="G10" s="56"/>
      <c r="H10" s="56"/>
      <c r="I10" s="56"/>
    </row>
    <row r="11" spans="1:9" x14ac:dyDescent="0.2">
      <c r="C11" s="4" t="s">
        <v>26</v>
      </c>
      <c r="D11" s="301">
        <f>I26</f>
        <v>0</v>
      </c>
      <c r="E11" s="301"/>
      <c r="F11" s="56"/>
      <c r="G11" s="56"/>
      <c r="H11" s="56"/>
      <c r="I11" s="56"/>
    </row>
    <row r="12" spans="1:9" ht="10.8" thickBot="1" x14ac:dyDescent="0.25">
      <c r="F12" s="17"/>
      <c r="G12" s="17"/>
      <c r="H12" s="17"/>
      <c r="I12" s="17"/>
    </row>
    <row r="13" spans="1:9" x14ac:dyDescent="0.2">
      <c r="A13" s="304" t="s">
        <v>27</v>
      </c>
      <c r="B13" s="306" t="s">
        <v>28</v>
      </c>
      <c r="C13" s="308" t="s">
        <v>29</v>
      </c>
      <c r="D13" s="309"/>
      <c r="E13" s="302" t="s">
        <v>30</v>
      </c>
      <c r="F13" s="295" t="s">
        <v>31</v>
      </c>
      <c r="G13" s="296"/>
      <c r="H13" s="296"/>
      <c r="I13" s="297" t="s">
        <v>32</v>
      </c>
    </row>
    <row r="14" spans="1:9" ht="21" thickBot="1" x14ac:dyDescent="0.25">
      <c r="A14" s="305"/>
      <c r="B14" s="307"/>
      <c r="C14" s="310"/>
      <c r="D14" s="311"/>
      <c r="E14" s="303"/>
      <c r="F14" s="18" t="s">
        <v>33</v>
      </c>
      <c r="G14" s="19" t="s">
        <v>34</v>
      </c>
      <c r="H14" s="19" t="s">
        <v>35</v>
      </c>
      <c r="I14" s="298"/>
    </row>
    <row r="15" spans="1:9" x14ac:dyDescent="0.2">
      <c r="A15" s="52">
        <f>IF(E15=0,0,IF(COUNTBLANK(E15)=1,0,COUNTA($E$15:E15)))</f>
        <v>0</v>
      </c>
      <c r="B15" s="23">
        <f>IF(A15=0,0,CONCATENATE("A-",A15))</f>
        <v>0</v>
      </c>
      <c r="C15" s="289" t="str">
        <f>'1a'!C2:I2</f>
        <v>Būvlaukuma sagatavošana</v>
      </c>
      <c r="D15" s="290"/>
      <c r="E15" s="94">
        <f>'1a'!P25</f>
        <v>0</v>
      </c>
      <c r="F15" s="95">
        <f>'1a'!M25</f>
        <v>0</v>
      </c>
      <c r="G15" s="96">
        <f>'1a'!N25</f>
        <v>0</v>
      </c>
      <c r="H15" s="96">
        <f>'1a'!O25</f>
        <v>0</v>
      </c>
      <c r="I15" s="46">
        <f>'1a'!L25</f>
        <v>0</v>
      </c>
    </row>
    <row r="16" spans="1:9" x14ac:dyDescent="0.2">
      <c r="A16" s="53">
        <f>IF(E16=0,0,IF(COUNTBLANK(E16)=1,0,COUNTA($E$15:E16)))</f>
        <v>0</v>
      </c>
      <c r="B16" s="24">
        <f t="shared" ref="B16:B25" si="0">IF(A16=0,0,CONCATENATE("A-",A16))</f>
        <v>0</v>
      </c>
      <c r="C16" s="285" t="str">
        <f>'2a'!C2:I2</f>
        <v>Demontāžas darbi</v>
      </c>
      <c r="D16" s="286"/>
      <c r="E16" s="97">
        <f>'2a'!P23</f>
        <v>0</v>
      </c>
      <c r="F16" s="98">
        <f>'2a'!M23</f>
        <v>0</v>
      </c>
      <c r="G16" s="99">
        <f>'2a'!N23</f>
        <v>0</v>
      </c>
      <c r="H16" s="99">
        <f>'2a'!O23</f>
        <v>0</v>
      </c>
      <c r="I16" s="47">
        <f>'2a'!L23</f>
        <v>0</v>
      </c>
    </row>
    <row r="17" spans="1:9" x14ac:dyDescent="0.2">
      <c r="A17" s="53">
        <f>IF(E17=0,0,IF(COUNTBLANK(E17)=1,0,COUNTA($E$15:E17)))</f>
        <v>0</v>
      </c>
      <c r="B17" s="24">
        <f t="shared" si="0"/>
        <v>0</v>
      </c>
      <c r="C17" s="285" t="str">
        <f>'3a'!C2:I2</f>
        <v>Fasādes</v>
      </c>
      <c r="D17" s="286"/>
      <c r="E17" s="100">
        <f>'3a'!P87</f>
        <v>0</v>
      </c>
      <c r="F17" s="98">
        <f>'3a'!M87</f>
        <v>0</v>
      </c>
      <c r="G17" s="99">
        <f>'3a'!N87</f>
        <v>0</v>
      </c>
      <c r="H17" s="99">
        <f>'3a'!O87</f>
        <v>0</v>
      </c>
      <c r="I17" s="47">
        <f>'3a'!L87</f>
        <v>0</v>
      </c>
    </row>
    <row r="18" spans="1:9" ht="11.25" customHeight="1" x14ac:dyDescent="0.2">
      <c r="A18" s="53">
        <f>IF(E18=0,0,IF(COUNTBLANK(E18)=1,0,COUNTA($E$15:E18)))</f>
        <v>0</v>
      </c>
      <c r="B18" s="24">
        <f t="shared" si="0"/>
        <v>0</v>
      </c>
      <c r="C18" s="285" t="str">
        <f>'4a'!C2:I2</f>
        <v>Logi un durvis</v>
      </c>
      <c r="D18" s="286"/>
      <c r="E18" s="100">
        <f>'4a'!P30</f>
        <v>0</v>
      </c>
      <c r="F18" s="98">
        <f>'4a'!M30</f>
        <v>0</v>
      </c>
      <c r="G18" s="99">
        <f>'4a'!N30</f>
        <v>0</v>
      </c>
      <c r="H18" s="99">
        <f>'4a'!O30</f>
        <v>0</v>
      </c>
      <c r="I18" s="47">
        <f>'4a'!L30</f>
        <v>0</v>
      </c>
    </row>
    <row r="19" spans="1:9" x14ac:dyDescent="0.2">
      <c r="A19" s="53">
        <f>IF(E19=0,0,IF(COUNTBLANK(E19)=1,0,COUNTA($E$15:E19)))</f>
        <v>0</v>
      </c>
      <c r="B19" s="24">
        <f t="shared" si="0"/>
        <v>0</v>
      </c>
      <c r="C19" s="285" t="str">
        <f>'5a'!C2:I2</f>
        <v>Pagraba pārseguma siltināšana</v>
      </c>
      <c r="D19" s="286"/>
      <c r="E19" s="100">
        <f>'5a'!P30</f>
        <v>0</v>
      </c>
      <c r="F19" s="98">
        <f>'5a'!M30</f>
        <v>0</v>
      </c>
      <c r="G19" s="99">
        <f>'5a'!N30</f>
        <v>0</v>
      </c>
      <c r="H19" s="99">
        <f>'5a'!O30</f>
        <v>0</v>
      </c>
      <c r="I19" s="47">
        <f>'5a'!L30</f>
        <v>0</v>
      </c>
    </row>
    <row r="20" spans="1:9" x14ac:dyDescent="0.2">
      <c r="A20" s="53">
        <f>IF(E20=0,0,IF(COUNTBLANK(E20)=1,0,COUNTA($E$15:E20)))</f>
        <v>0</v>
      </c>
      <c r="B20" s="24">
        <f t="shared" si="0"/>
        <v>0</v>
      </c>
      <c r="C20" s="285" t="str">
        <f>'6a'!C2:I2</f>
        <v>Jumta darbi</v>
      </c>
      <c r="D20" s="286"/>
      <c r="E20" s="100">
        <f>'6a'!P45</f>
        <v>0</v>
      </c>
      <c r="F20" s="98">
        <f>'6a'!M45</f>
        <v>0</v>
      </c>
      <c r="G20" s="99">
        <f>'6a'!N45</f>
        <v>0</v>
      </c>
      <c r="H20" s="99">
        <f>'6a'!O45</f>
        <v>0</v>
      </c>
      <c r="I20" s="47">
        <f>'6a'!L45</f>
        <v>0</v>
      </c>
    </row>
    <row r="21" spans="1:9" x14ac:dyDescent="0.2">
      <c r="A21" s="53">
        <f>IF(E21=0,0,IF(COUNTBLANK(E21)=1,0,COUNTA($E$15:E21)))</f>
        <v>0</v>
      </c>
      <c r="B21" s="24">
        <f t="shared" si="0"/>
        <v>0</v>
      </c>
      <c r="C21" s="285" t="str">
        <f>'7a'!C2:I2</f>
        <v>Bēniņu siltināšana</v>
      </c>
      <c r="D21" s="286"/>
      <c r="E21" s="100">
        <f>'7a'!P26</f>
        <v>0</v>
      </c>
      <c r="F21" s="98">
        <f>'7a'!M26</f>
        <v>0</v>
      </c>
      <c r="G21" s="99">
        <f>'7a'!N26</f>
        <v>0</v>
      </c>
      <c r="H21" s="99">
        <f>'7a'!O26</f>
        <v>0</v>
      </c>
      <c r="I21" s="47">
        <f>'7a'!L26</f>
        <v>0</v>
      </c>
    </row>
    <row r="22" spans="1:9" x14ac:dyDescent="0.2">
      <c r="A22" s="53">
        <f>IF(E22=0,0,IF(COUNTBLANK(E22)=1,0,COUNTA($E$15:E22)))</f>
        <v>0</v>
      </c>
      <c r="B22" s="24">
        <f t="shared" si="0"/>
        <v>0</v>
      </c>
      <c r="C22" s="285" t="str">
        <f>'8a'!C2:I2</f>
        <v>Labiekārtošana</v>
      </c>
      <c r="D22" s="286"/>
      <c r="E22" s="100">
        <f>'8a'!P24</f>
        <v>0</v>
      </c>
      <c r="F22" s="98">
        <f>'8a'!M24</f>
        <v>0</v>
      </c>
      <c r="G22" s="99">
        <f>'8a'!N24</f>
        <v>0</v>
      </c>
      <c r="H22" s="99">
        <f>'8a'!O24</f>
        <v>0</v>
      </c>
      <c r="I22" s="47">
        <f>'8a'!L24</f>
        <v>0</v>
      </c>
    </row>
    <row r="23" spans="1:9" x14ac:dyDescent="0.2">
      <c r="A23" s="53">
        <f>IF(E23=0,0,IF(COUNTBLANK(E23)=1,0,COUNTA($E$15:E23)))</f>
        <v>0</v>
      </c>
      <c r="B23" s="24">
        <f t="shared" si="0"/>
        <v>0</v>
      </c>
      <c r="C23" s="285" t="str">
        <f>'9a'!C2:I2</f>
        <v>Apkure, vēdināšana un gaisa kondicionēšana</v>
      </c>
      <c r="D23" s="286"/>
      <c r="E23" s="100">
        <f>'9a'!P64</f>
        <v>0</v>
      </c>
      <c r="F23" s="98">
        <f>'9a'!M64</f>
        <v>0</v>
      </c>
      <c r="G23" s="99">
        <f>'9a'!N64</f>
        <v>0</v>
      </c>
      <c r="H23" s="99">
        <f>'9a'!O64</f>
        <v>0</v>
      </c>
      <c r="I23" s="47">
        <f>'9a'!L64</f>
        <v>0</v>
      </c>
    </row>
    <row r="24" spans="1:9" x14ac:dyDescent="0.2">
      <c r="A24" s="53">
        <f>IF(E24=0,0,IF(COUNTBLANK(E24)=1,0,COUNTA($E$15:E24)))</f>
        <v>0</v>
      </c>
      <c r="B24" s="24">
        <f t="shared" si="0"/>
        <v>0</v>
      </c>
      <c r="C24" s="285" t="str">
        <f>'10a'!C2:I2</f>
        <v xml:space="preserve">Apkures sistēmas pārbūve  </v>
      </c>
      <c r="D24" s="286"/>
      <c r="E24" s="100">
        <f>'10a'!P71</f>
        <v>0</v>
      </c>
      <c r="F24" s="98">
        <f>'10a'!M71</f>
        <v>0</v>
      </c>
      <c r="G24" s="99">
        <f>'10a'!N71</f>
        <v>0</v>
      </c>
      <c r="H24" s="99">
        <f>'10a'!O71</f>
        <v>0</v>
      </c>
      <c r="I24" s="47">
        <f>'10a'!L71</f>
        <v>0</v>
      </c>
    </row>
    <row r="25" spans="1:9" ht="11.25" customHeight="1" thickBot="1" x14ac:dyDescent="0.25">
      <c r="A25" s="53">
        <f>IF(E25=0,0,IF(COUNTBLANK(E25)=1,0,COUNTA($E$15:E25)))</f>
        <v>0</v>
      </c>
      <c r="B25" s="24">
        <f t="shared" si="0"/>
        <v>0</v>
      </c>
      <c r="C25" s="285" t="str">
        <f>'11a'!C2:I2</f>
        <v>Ūdensapgāde</v>
      </c>
      <c r="D25" s="286"/>
      <c r="E25" s="100">
        <f>'11a'!P52</f>
        <v>0</v>
      </c>
      <c r="F25" s="98">
        <f>'11a'!M52</f>
        <v>0</v>
      </c>
      <c r="G25" s="99">
        <f>'11a'!N52</f>
        <v>0</v>
      </c>
      <c r="H25" s="99">
        <f>'11a'!O52</f>
        <v>0</v>
      </c>
      <c r="I25" s="47">
        <f>'11a'!L52</f>
        <v>0</v>
      </c>
    </row>
    <row r="26" spans="1:9" ht="10.8" thickBot="1" x14ac:dyDescent="0.25">
      <c r="A26" s="270" t="s">
        <v>36</v>
      </c>
      <c r="B26" s="271"/>
      <c r="C26" s="271"/>
      <c r="D26" s="299"/>
      <c r="E26" s="101">
        <f>SUM(E15:E25)</f>
        <v>0</v>
      </c>
      <c r="F26" s="102">
        <f>SUM(F15:F25)</f>
        <v>0</v>
      </c>
      <c r="G26" s="103">
        <f>SUM(G15:G25)</f>
        <v>0</v>
      </c>
      <c r="H26" s="103">
        <f>SUM(H15:H25)</f>
        <v>0</v>
      </c>
      <c r="I26" s="38">
        <f>SUM(I15:I25)</f>
        <v>0</v>
      </c>
    </row>
    <row r="27" spans="1:9" x14ac:dyDescent="0.2">
      <c r="A27" s="272" t="s">
        <v>37</v>
      </c>
      <c r="B27" s="273"/>
      <c r="C27" s="316"/>
      <c r="D27" s="89">
        <f>'Kops a+c+n'!D50</f>
        <v>7.0000000000000007E-2</v>
      </c>
      <c r="E27" s="104">
        <f>ROUND(E26*$D27,2)</f>
        <v>0</v>
      </c>
      <c r="F27" s="39"/>
      <c r="G27" s="39"/>
      <c r="H27" s="39"/>
      <c r="I27" s="39"/>
    </row>
    <row r="28" spans="1:9" x14ac:dyDescent="0.2">
      <c r="A28" s="275" t="s">
        <v>38</v>
      </c>
      <c r="B28" s="276"/>
      <c r="C28" s="313"/>
      <c r="D28" s="90">
        <f>'Kops a+c+n'!D51</f>
        <v>0.02</v>
      </c>
      <c r="E28" s="105">
        <f>ROUND(E27*$D28,2)</f>
        <v>0</v>
      </c>
      <c r="F28" s="39"/>
      <c r="G28" s="39"/>
      <c r="H28" s="39"/>
      <c r="I28" s="39"/>
    </row>
    <row r="29" spans="1:9" x14ac:dyDescent="0.2">
      <c r="A29" s="278" t="s">
        <v>39</v>
      </c>
      <c r="B29" s="279"/>
      <c r="C29" s="314"/>
      <c r="D29" s="90">
        <f>'Kops a+c+n'!D52</f>
        <v>0.08</v>
      </c>
      <c r="E29" s="105">
        <f>ROUND(E26*$D29,2)</f>
        <v>0</v>
      </c>
      <c r="F29" s="39"/>
      <c r="G29" s="39"/>
      <c r="H29" s="39"/>
      <c r="I29" s="39"/>
    </row>
    <row r="30" spans="1:9" ht="10.8" thickBot="1" x14ac:dyDescent="0.25">
      <c r="A30" s="281" t="s">
        <v>40</v>
      </c>
      <c r="B30" s="282"/>
      <c r="C30" s="315"/>
      <c r="D30" s="21"/>
      <c r="E30" s="106">
        <f>SUM(E26:E29)-E28</f>
        <v>0</v>
      </c>
      <c r="F30" s="39"/>
      <c r="G30" s="39"/>
      <c r="H30" s="39"/>
      <c r="I30" s="39"/>
    </row>
    <row r="31" spans="1:9" x14ac:dyDescent="0.2">
      <c r="G31" s="20"/>
    </row>
    <row r="32" spans="1:9" x14ac:dyDescent="0.2">
      <c r="C32" s="16"/>
      <c r="D32" s="16"/>
      <c r="E32" s="16"/>
      <c r="F32" s="22"/>
      <c r="G32" s="22"/>
      <c r="H32" s="22"/>
      <c r="I32" s="22"/>
    </row>
    <row r="35" spans="1:8" x14ac:dyDescent="0.2">
      <c r="A35" s="1" t="s">
        <v>14</v>
      </c>
      <c r="B35" s="16"/>
      <c r="C35" s="284" t="str">
        <f>'Kops a+c+n'!C58:H58</f>
        <v>Gundega Ābelīte 03.06.2024</v>
      </c>
      <c r="D35" s="284"/>
      <c r="E35" s="284"/>
      <c r="F35" s="284"/>
      <c r="G35" s="284"/>
      <c r="H35" s="284"/>
    </row>
    <row r="36" spans="1:8" x14ac:dyDescent="0.2">
      <c r="A36" s="16"/>
      <c r="B36" s="16"/>
      <c r="C36" s="249" t="s">
        <v>15</v>
      </c>
      <c r="D36" s="249"/>
      <c r="E36" s="249"/>
      <c r="F36" s="249"/>
      <c r="G36" s="249"/>
      <c r="H36" s="249"/>
    </row>
    <row r="37" spans="1:8" x14ac:dyDescent="0.2">
      <c r="A37" s="16"/>
      <c r="B37" s="16"/>
      <c r="C37" s="16"/>
      <c r="D37" s="16"/>
      <c r="E37" s="16"/>
      <c r="F37" s="16"/>
      <c r="G37" s="16"/>
      <c r="H37" s="16"/>
    </row>
    <row r="38" spans="1:8" x14ac:dyDescent="0.2">
      <c r="A38" s="268" t="str">
        <f>'Kops a+c+n'!A61:D61</f>
        <v>Tāme sastādīta 2024. gada 3. jūnijā</v>
      </c>
      <c r="B38" s="269"/>
      <c r="C38" s="269"/>
      <c r="D38" s="269"/>
      <c r="F38" s="16"/>
      <c r="G38" s="16"/>
      <c r="H38" s="16"/>
    </row>
    <row r="39" spans="1:8" x14ac:dyDescent="0.2">
      <c r="A39" s="16"/>
      <c r="B39" s="16"/>
      <c r="C39" s="16"/>
      <c r="D39" s="16"/>
      <c r="E39" s="16"/>
      <c r="F39" s="16"/>
      <c r="G39" s="16"/>
      <c r="H39" s="16"/>
    </row>
    <row r="40" spans="1:8" x14ac:dyDescent="0.2">
      <c r="A40" s="1" t="s">
        <v>41</v>
      </c>
      <c r="B40" s="16"/>
      <c r="C40" s="312" t="str">
        <f>'Kops a+c+n'!C63:H63</f>
        <v>Gundega Ābelīte 03.06.2024</v>
      </c>
      <c r="D40" s="312"/>
      <c r="E40" s="312"/>
      <c r="F40" s="312"/>
      <c r="G40" s="312"/>
      <c r="H40" s="312"/>
    </row>
    <row r="41" spans="1:8" x14ac:dyDescent="0.2">
      <c r="A41" s="16"/>
      <c r="B41" s="16"/>
      <c r="C41" s="249" t="s">
        <v>15</v>
      </c>
      <c r="D41" s="249"/>
      <c r="E41" s="249"/>
      <c r="F41" s="249"/>
      <c r="G41" s="249"/>
      <c r="H41" s="249"/>
    </row>
    <row r="42" spans="1:8" x14ac:dyDescent="0.2">
      <c r="A42" s="16"/>
      <c r="B42" s="16"/>
      <c r="C42" s="16"/>
      <c r="D42" s="16"/>
      <c r="E42" s="16"/>
      <c r="F42" s="16"/>
      <c r="G42" s="16"/>
      <c r="H42" s="16"/>
    </row>
    <row r="43" spans="1:8" x14ac:dyDescent="0.2">
      <c r="A43" s="80" t="s">
        <v>43</v>
      </c>
      <c r="B43" s="43"/>
      <c r="C43" s="87" t="str">
        <f>'Kops a+c+n'!C66</f>
        <v>1-00180</v>
      </c>
      <c r="D43" s="43"/>
      <c r="F43" s="16"/>
      <c r="G43" s="16"/>
      <c r="H43" s="16"/>
    </row>
    <row r="53" spans="5:9" x14ac:dyDescent="0.2">
      <c r="E53" s="20"/>
      <c r="F53" s="20"/>
      <c r="G53" s="20"/>
      <c r="H53" s="20"/>
      <c r="I53" s="20"/>
    </row>
    <row r="66" spans="3:3" x14ac:dyDescent="0.2">
      <c r="C66" s="1">
        <f>'Kopt a+c+n'!B31:C31</f>
        <v>0</v>
      </c>
    </row>
  </sheetData>
  <mergeCells count="41">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 ref="D11:E11"/>
    <mergeCell ref="E13:E14"/>
    <mergeCell ref="A13:A14"/>
    <mergeCell ref="B13:B14"/>
    <mergeCell ref="C13:D14"/>
    <mergeCell ref="A27:C27"/>
    <mergeCell ref="A26:D26"/>
    <mergeCell ref="C16:D16"/>
    <mergeCell ref="C17:D17"/>
    <mergeCell ref="C18:D18"/>
    <mergeCell ref="C21:D21"/>
    <mergeCell ref="C20:D20"/>
    <mergeCell ref="C19:D19"/>
    <mergeCell ref="C22:D22"/>
    <mergeCell ref="C23:D23"/>
    <mergeCell ref="C24:D24"/>
    <mergeCell ref="C25:D25"/>
    <mergeCell ref="C36:H36"/>
    <mergeCell ref="A38:D38"/>
    <mergeCell ref="C40:H40"/>
    <mergeCell ref="C41:H41"/>
    <mergeCell ref="A28:C28"/>
    <mergeCell ref="A29:C29"/>
    <mergeCell ref="A30:C30"/>
    <mergeCell ref="C35:H35"/>
  </mergeCells>
  <conditionalFormatting sqref="A15:B25">
    <cfRule type="cellIs" dxfId="344" priority="2" operator="equal">
      <formula>0</formula>
    </cfRule>
  </conditionalFormatting>
  <conditionalFormatting sqref="A38:D38">
    <cfRule type="cellIs" dxfId="343" priority="5" operator="equal">
      <formula>"0__"</formula>
    </cfRule>
  </conditionalFormatting>
  <conditionalFormatting sqref="A15:I25">
    <cfRule type="cellIs" dxfId="342" priority="1" operator="equal">
      <formula>0</formula>
    </cfRule>
  </conditionalFormatting>
  <conditionalFormatting sqref="C35:H35 C40:H40 C43">
    <cfRule type="cellIs" dxfId="341" priority="6" operator="equal">
      <formula>0</formula>
    </cfRule>
  </conditionalFormatting>
  <conditionalFormatting sqref="C40:H40">
    <cfRule type="cellIs" dxfId="340" priority="7" operator="equal">
      <formula>0</formula>
    </cfRule>
  </conditionalFormatting>
  <conditionalFormatting sqref="D27:D29">
    <cfRule type="cellIs" dxfId="339" priority="12" operator="equal">
      <formula>0</formula>
    </cfRule>
    <cfRule type="cellIs" dxfId="338" priority="13" operator="equal">
      <formula>0.075</formula>
    </cfRule>
  </conditionalFormatting>
  <conditionalFormatting sqref="D10:E11">
    <cfRule type="cellIs" dxfId="337" priority="11" operator="equal">
      <formula>0</formula>
    </cfRule>
  </conditionalFormatting>
  <conditionalFormatting sqref="D6:I9">
    <cfRule type="cellIs" dxfId="336" priority="10" operator="equal">
      <formula>0</formula>
    </cfRule>
  </conditionalFormatting>
  <conditionalFormatting sqref="E26:I26 E27:E30">
    <cfRule type="cellIs" dxfId="335"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6"/>
  <sheetViews>
    <sheetView zoomScaleNormal="100" workbookViewId="0">
      <selection activeCell="M14" sqref="M14"/>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76" width="9.109375" style="1" customWidth="1"/>
    <col min="177" max="177" width="3.6640625" style="1"/>
    <col min="178" max="178" width="4.5546875" style="1" customWidth="1"/>
    <col min="179" max="179" width="5.88671875" style="1" customWidth="1"/>
    <col min="180" max="180" width="36" style="1" customWidth="1"/>
    <col min="181" max="181" width="9.6640625" style="1" customWidth="1"/>
    <col min="182" max="182" width="11.88671875" style="1" customWidth="1"/>
    <col min="183" max="183" width="9" style="1" customWidth="1"/>
    <col min="184" max="184" width="9.6640625" style="1" customWidth="1"/>
    <col min="185" max="185" width="9.33203125" style="1" customWidth="1"/>
    <col min="186" max="186" width="8.6640625" style="1" customWidth="1"/>
    <col min="187" max="187" width="6.88671875" style="1" customWidth="1"/>
    <col min="188" max="432" width="9.109375" style="1" customWidth="1"/>
    <col min="433" max="433" width="3.6640625" style="1"/>
    <col min="434" max="434" width="4.5546875" style="1" customWidth="1"/>
    <col min="435" max="435" width="5.88671875" style="1" customWidth="1"/>
    <col min="436" max="436" width="36" style="1" customWidth="1"/>
    <col min="437" max="437" width="9.6640625" style="1" customWidth="1"/>
    <col min="438" max="438" width="11.88671875" style="1" customWidth="1"/>
    <col min="439" max="439" width="9" style="1" customWidth="1"/>
    <col min="440" max="440" width="9.6640625" style="1" customWidth="1"/>
    <col min="441" max="441" width="9.33203125" style="1" customWidth="1"/>
    <col min="442" max="442" width="8.6640625" style="1" customWidth="1"/>
    <col min="443" max="443" width="6.88671875" style="1" customWidth="1"/>
    <col min="444" max="688" width="9.109375" style="1" customWidth="1"/>
    <col min="689" max="689" width="3.6640625" style="1"/>
    <col min="690" max="690" width="4.5546875" style="1" customWidth="1"/>
    <col min="691" max="691" width="5.88671875" style="1" customWidth="1"/>
    <col min="692" max="692" width="36" style="1" customWidth="1"/>
    <col min="693" max="693" width="9.6640625" style="1" customWidth="1"/>
    <col min="694" max="694" width="11.88671875" style="1" customWidth="1"/>
    <col min="695" max="695" width="9" style="1" customWidth="1"/>
    <col min="696" max="696" width="9.6640625" style="1" customWidth="1"/>
    <col min="697" max="697" width="9.33203125" style="1" customWidth="1"/>
    <col min="698" max="698" width="8.6640625" style="1" customWidth="1"/>
    <col min="699" max="699" width="6.88671875" style="1" customWidth="1"/>
    <col min="700" max="944" width="9.109375" style="1" customWidth="1"/>
    <col min="945" max="945" width="3.6640625" style="1"/>
    <col min="946" max="946" width="4.5546875" style="1" customWidth="1"/>
    <col min="947" max="947" width="5.88671875" style="1" customWidth="1"/>
    <col min="948" max="948" width="36" style="1" customWidth="1"/>
    <col min="949" max="949" width="9.6640625" style="1" customWidth="1"/>
    <col min="950" max="950" width="11.88671875" style="1" customWidth="1"/>
    <col min="951" max="951" width="9" style="1" customWidth="1"/>
    <col min="952" max="952" width="9.6640625" style="1" customWidth="1"/>
    <col min="953" max="953" width="9.33203125" style="1" customWidth="1"/>
    <col min="954" max="954" width="8.6640625" style="1" customWidth="1"/>
    <col min="955" max="955" width="6.88671875" style="1" customWidth="1"/>
    <col min="956" max="1200" width="9.109375" style="1" customWidth="1"/>
    <col min="1201" max="1201" width="3.6640625" style="1"/>
    <col min="1202" max="1202" width="4.5546875" style="1" customWidth="1"/>
    <col min="1203" max="1203" width="5.88671875" style="1" customWidth="1"/>
    <col min="1204" max="1204" width="36" style="1" customWidth="1"/>
    <col min="1205" max="1205" width="9.6640625" style="1" customWidth="1"/>
    <col min="1206" max="1206" width="11.88671875" style="1" customWidth="1"/>
    <col min="1207" max="1207" width="9" style="1" customWidth="1"/>
    <col min="1208" max="1208" width="9.6640625" style="1" customWidth="1"/>
    <col min="1209" max="1209" width="9.33203125" style="1" customWidth="1"/>
    <col min="1210" max="1210" width="8.6640625" style="1" customWidth="1"/>
    <col min="1211" max="1211" width="6.88671875" style="1" customWidth="1"/>
    <col min="1212" max="1456" width="9.109375" style="1" customWidth="1"/>
    <col min="1457" max="1457" width="3.6640625" style="1"/>
    <col min="1458" max="1458" width="4.5546875" style="1" customWidth="1"/>
    <col min="1459" max="1459" width="5.88671875" style="1" customWidth="1"/>
    <col min="1460" max="1460" width="36" style="1" customWidth="1"/>
    <col min="1461" max="1461" width="9.6640625" style="1" customWidth="1"/>
    <col min="1462" max="1462" width="11.88671875" style="1" customWidth="1"/>
    <col min="1463" max="1463" width="9" style="1" customWidth="1"/>
    <col min="1464" max="1464" width="9.6640625" style="1" customWidth="1"/>
    <col min="1465" max="1465" width="9.33203125" style="1" customWidth="1"/>
    <col min="1466" max="1466" width="8.6640625" style="1" customWidth="1"/>
    <col min="1467" max="1467" width="6.88671875" style="1" customWidth="1"/>
    <col min="1468" max="1712" width="9.109375" style="1" customWidth="1"/>
    <col min="1713" max="1713" width="3.6640625" style="1"/>
    <col min="1714" max="1714" width="4.5546875" style="1" customWidth="1"/>
    <col min="1715" max="1715" width="5.88671875" style="1" customWidth="1"/>
    <col min="1716" max="1716" width="36" style="1" customWidth="1"/>
    <col min="1717" max="1717" width="9.6640625" style="1" customWidth="1"/>
    <col min="1718" max="1718" width="11.88671875" style="1" customWidth="1"/>
    <col min="1719" max="1719" width="9" style="1" customWidth="1"/>
    <col min="1720" max="1720" width="9.6640625" style="1" customWidth="1"/>
    <col min="1721" max="1721" width="9.33203125" style="1" customWidth="1"/>
    <col min="1722" max="1722" width="8.6640625" style="1" customWidth="1"/>
    <col min="1723" max="1723" width="6.88671875" style="1" customWidth="1"/>
    <col min="1724" max="1968" width="9.109375" style="1" customWidth="1"/>
    <col min="1969" max="1969" width="3.6640625" style="1"/>
    <col min="1970" max="1970" width="4.5546875" style="1" customWidth="1"/>
    <col min="1971" max="1971" width="5.88671875" style="1" customWidth="1"/>
    <col min="1972" max="1972" width="36" style="1" customWidth="1"/>
    <col min="1973" max="1973" width="9.6640625" style="1" customWidth="1"/>
    <col min="1974" max="1974" width="11.88671875" style="1" customWidth="1"/>
    <col min="1975" max="1975" width="9" style="1" customWidth="1"/>
    <col min="1976" max="1976" width="9.6640625" style="1" customWidth="1"/>
    <col min="1977" max="1977" width="9.33203125" style="1" customWidth="1"/>
    <col min="1978" max="1978" width="8.6640625" style="1" customWidth="1"/>
    <col min="1979" max="1979" width="6.88671875" style="1" customWidth="1"/>
    <col min="1980" max="2224" width="9.109375" style="1" customWidth="1"/>
    <col min="2225" max="2225" width="3.6640625" style="1"/>
    <col min="2226" max="2226" width="4.5546875" style="1" customWidth="1"/>
    <col min="2227" max="2227" width="5.88671875" style="1" customWidth="1"/>
    <col min="2228" max="2228" width="36" style="1" customWidth="1"/>
    <col min="2229" max="2229" width="9.6640625" style="1" customWidth="1"/>
    <col min="2230" max="2230" width="11.88671875" style="1" customWidth="1"/>
    <col min="2231" max="2231" width="9" style="1" customWidth="1"/>
    <col min="2232" max="2232" width="9.6640625" style="1" customWidth="1"/>
    <col min="2233" max="2233" width="9.33203125" style="1" customWidth="1"/>
    <col min="2234" max="2234" width="8.6640625" style="1" customWidth="1"/>
    <col min="2235" max="2235" width="6.88671875" style="1" customWidth="1"/>
    <col min="2236" max="2480" width="9.109375" style="1" customWidth="1"/>
    <col min="2481" max="2481" width="3.6640625" style="1"/>
    <col min="2482" max="2482" width="4.5546875" style="1" customWidth="1"/>
    <col min="2483" max="2483" width="5.88671875" style="1" customWidth="1"/>
    <col min="2484" max="2484" width="36" style="1" customWidth="1"/>
    <col min="2485" max="2485" width="9.6640625" style="1" customWidth="1"/>
    <col min="2486" max="2486" width="11.88671875" style="1" customWidth="1"/>
    <col min="2487" max="2487" width="9" style="1" customWidth="1"/>
    <col min="2488" max="2488" width="9.6640625" style="1" customWidth="1"/>
    <col min="2489" max="2489" width="9.33203125" style="1" customWidth="1"/>
    <col min="2490" max="2490" width="8.6640625" style="1" customWidth="1"/>
    <col min="2491" max="2491" width="6.88671875" style="1" customWidth="1"/>
    <col min="2492" max="2736" width="9.109375" style="1" customWidth="1"/>
    <col min="2737" max="2737" width="3.6640625" style="1"/>
    <col min="2738" max="2738" width="4.5546875" style="1" customWidth="1"/>
    <col min="2739" max="2739" width="5.88671875" style="1" customWidth="1"/>
    <col min="2740" max="2740" width="36" style="1" customWidth="1"/>
    <col min="2741" max="2741" width="9.6640625" style="1" customWidth="1"/>
    <col min="2742" max="2742" width="11.88671875" style="1" customWidth="1"/>
    <col min="2743" max="2743" width="9" style="1" customWidth="1"/>
    <col min="2744" max="2744" width="9.6640625" style="1" customWidth="1"/>
    <col min="2745" max="2745" width="9.33203125" style="1" customWidth="1"/>
    <col min="2746" max="2746" width="8.6640625" style="1" customWidth="1"/>
    <col min="2747" max="2747" width="6.88671875" style="1" customWidth="1"/>
    <col min="2748" max="2992" width="9.109375" style="1" customWidth="1"/>
    <col min="2993" max="2993" width="3.6640625" style="1"/>
    <col min="2994" max="2994" width="4.5546875" style="1" customWidth="1"/>
    <col min="2995" max="2995" width="5.88671875" style="1" customWidth="1"/>
    <col min="2996" max="2996" width="36" style="1" customWidth="1"/>
    <col min="2997" max="2997" width="9.6640625" style="1" customWidth="1"/>
    <col min="2998" max="2998" width="11.88671875" style="1" customWidth="1"/>
    <col min="2999" max="2999" width="9" style="1" customWidth="1"/>
    <col min="3000" max="3000" width="9.6640625" style="1" customWidth="1"/>
    <col min="3001" max="3001" width="9.33203125" style="1" customWidth="1"/>
    <col min="3002" max="3002" width="8.6640625" style="1" customWidth="1"/>
    <col min="3003" max="3003" width="6.88671875" style="1" customWidth="1"/>
    <col min="3004" max="3248" width="9.109375" style="1" customWidth="1"/>
    <col min="3249" max="3249" width="3.6640625" style="1"/>
    <col min="3250" max="3250" width="4.5546875" style="1" customWidth="1"/>
    <col min="3251" max="3251" width="5.88671875" style="1" customWidth="1"/>
    <col min="3252" max="3252" width="36" style="1" customWidth="1"/>
    <col min="3253" max="3253" width="9.6640625" style="1" customWidth="1"/>
    <col min="3254" max="3254" width="11.88671875" style="1" customWidth="1"/>
    <col min="3255" max="3255" width="9" style="1" customWidth="1"/>
    <col min="3256" max="3256" width="9.6640625" style="1" customWidth="1"/>
    <col min="3257" max="3257" width="9.33203125" style="1" customWidth="1"/>
    <col min="3258" max="3258" width="8.6640625" style="1" customWidth="1"/>
    <col min="3259" max="3259" width="6.88671875" style="1" customWidth="1"/>
    <col min="3260" max="3504" width="9.109375" style="1" customWidth="1"/>
    <col min="3505" max="3505" width="3.6640625" style="1"/>
    <col min="3506" max="3506" width="4.5546875" style="1" customWidth="1"/>
    <col min="3507" max="3507" width="5.88671875" style="1" customWidth="1"/>
    <col min="3508" max="3508" width="36" style="1" customWidth="1"/>
    <col min="3509" max="3509" width="9.6640625" style="1" customWidth="1"/>
    <col min="3510" max="3510" width="11.88671875" style="1" customWidth="1"/>
    <col min="3511" max="3511" width="9" style="1" customWidth="1"/>
    <col min="3512" max="3512" width="9.6640625" style="1" customWidth="1"/>
    <col min="3513" max="3513" width="9.33203125" style="1" customWidth="1"/>
    <col min="3514" max="3514" width="8.6640625" style="1" customWidth="1"/>
    <col min="3515" max="3515" width="6.88671875" style="1" customWidth="1"/>
    <col min="3516" max="3760" width="9.109375" style="1" customWidth="1"/>
    <col min="3761" max="3761" width="3.6640625" style="1"/>
    <col min="3762" max="3762" width="4.5546875" style="1" customWidth="1"/>
    <col min="3763" max="3763" width="5.88671875" style="1" customWidth="1"/>
    <col min="3764" max="3764" width="36" style="1" customWidth="1"/>
    <col min="3765" max="3765" width="9.6640625" style="1" customWidth="1"/>
    <col min="3766" max="3766" width="11.88671875" style="1" customWidth="1"/>
    <col min="3767" max="3767" width="9" style="1" customWidth="1"/>
    <col min="3768" max="3768" width="9.6640625" style="1" customWidth="1"/>
    <col min="3769" max="3769" width="9.33203125" style="1" customWidth="1"/>
    <col min="3770" max="3770" width="8.6640625" style="1" customWidth="1"/>
    <col min="3771" max="3771" width="6.88671875" style="1" customWidth="1"/>
    <col min="3772" max="4016" width="9.109375" style="1" customWidth="1"/>
    <col min="4017" max="4017" width="3.6640625" style="1"/>
    <col min="4018" max="4018" width="4.5546875" style="1" customWidth="1"/>
    <col min="4019" max="4019" width="5.88671875" style="1" customWidth="1"/>
    <col min="4020" max="4020" width="36" style="1" customWidth="1"/>
    <col min="4021" max="4021" width="9.6640625" style="1" customWidth="1"/>
    <col min="4022" max="4022" width="11.88671875" style="1" customWidth="1"/>
    <col min="4023" max="4023" width="9" style="1" customWidth="1"/>
    <col min="4024" max="4024" width="9.6640625" style="1" customWidth="1"/>
    <col min="4025" max="4025" width="9.33203125" style="1" customWidth="1"/>
    <col min="4026" max="4026" width="8.6640625" style="1" customWidth="1"/>
    <col min="4027" max="4027" width="6.88671875" style="1" customWidth="1"/>
    <col min="4028" max="4272" width="9.109375" style="1" customWidth="1"/>
    <col min="4273" max="4273" width="3.6640625" style="1"/>
    <col min="4274" max="4274" width="4.5546875" style="1" customWidth="1"/>
    <col min="4275" max="4275" width="5.88671875" style="1" customWidth="1"/>
    <col min="4276" max="4276" width="36" style="1" customWidth="1"/>
    <col min="4277" max="4277" width="9.6640625" style="1" customWidth="1"/>
    <col min="4278" max="4278" width="11.88671875" style="1" customWidth="1"/>
    <col min="4279" max="4279" width="9" style="1" customWidth="1"/>
    <col min="4280" max="4280" width="9.6640625" style="1" customWidth="1"/>
    <col min="4281" max="4281" width="9.33203125" style="1" customWidth="1"/>
    <col min="4282" max="4282" width="8.6640625" style="1" customWidth="1"/>
    <col min="4283" max="4283" width="6.88671875" style="1" customWidth="1"/>
    <col min="4284" max="4528" width="9.109375" style="1" customWidth="1"/>
    <col min="4529" max="4529" width="3.6640625" style="1"/>
    <col min="4530" max="4530" width="4.5546875" style="1" customWidth="1"/>
    <col min="4531" max="4531" width="5.88671875" style="1" customWidth="1"/>
    <col min="4532" max="4532" width="36" style="1" customWidth="1"/>
    <col min="4533" max="4533" width="9.6640625" style="1" customWidth="1"/>
    <col min="4534" max="4534" width="11.88671875" style="1" customWidth="1"/>
    <col min="4535" max="4535" width="9" style="1" customWidth="1"/>
    <col min="4536" max="4536" width="9.6640625" style="1" customWidth="1"/>
    <col min="4537" max="4537" width="9.33203125" style="1" customWidth="1"/>
    <col min="4538" max="4538" width="8.6640625" style="1" customWidth="1"/>
    <col min="4539" max="4539" width="6.88671875" style="1" customWidth="1"/>
    <col min="4540" max="4784" width="9.109375" style="1" customWidth="1"/>
    <col min="4785" max="4785" width="3.6640625" style="1"/>
    <col min="4786" max="4786" width="4.5546875" style="1" customWidth="1"/>
    <col min="4787" max="4787" width="5.88671875" style="1" customWidth="1"/>
    <col min="4788" max="4788" width="36" style="1" customWidth="1"/>
    <col min="4789" max="4789" width="9.6640625" style="1" customWidth="1"/>
    <col min="4790" max="4790" width="11.88671875" style="1" customWidth="1"/>
    <col min="4791" max="4791" width="9" style="1" customWidth="1"/>
    <col min="4792" max="4792" width="9.6640625" style="1" customWidth="1"/>
    <col min="4793" max="4793" width="9.33203125" style="1" customWidth="1"/>
    <col min="4794" max="4794" width="8.6640625" style="1" customWidth="1"/>
    <col min="4795" max="4795" width="6.88671875" style="1" customWidth="1"/>
    <col min="4796" max="5040" width="9.109375" style="1" customWidth="1"/>
    <col min="5041" max="5041" width="3.6640625" style="1"/>
    <col min="5042" max="5042" width="4.5546875" style="1" customWidth="1"/>
    <col min="5043" max="5043" width="5.88671875" style="1" customWidth="1"/>
    <col min="5044" max="5044" width="36" style="1" customWidth="1"/>
    <col min="5045" max="5045" width="9.6640625" style="1" customWidth="1"/>
    <col min="5046" max="5046" width="11.88671875" style="1" customWidth="1"/>
    <col min="5047" max="5047" width="9" style="1" customWidth="1"/>
    <col min="5048" max="5048" width="9.6640625" style="1" customWidth="1"/>
    <col min="5049" max="5049" width="9.33203125" style="1" customWidth="1"/>
    <col min="5050" max="5050" width="8.6640625" style="1" customWidth="1"/>
    <col min="5051" max="5051" width="6.88671875" style="1" customWidth="1"/>
    <col min="5052" max="5296" width="9.109375" style="1" customWidth="1"/>
    <col min="5297" max="5297" width="3.6640625" style="1"/>
    <col min="5298" max="5298" width="4.5546875" style="1" customWidth="1"/>
    <col min="5299" max="5299" width="5.88671875" style="1" customWidth="1"/>
    <col min="5300" max="5300" width="36" style="1" customWidth="1"/>
    <col min="5301" max="5301" width="9.6640625" style="1" customWidth="1"/>
    <col min="5302" max="5302" width="11.88671875" style="1" customWidth="1"/>
    <col min="5303" max="5303" width="9" style="1" customWidth="1"/>
    <col min="5304" max="5304" width="9.6640625" style="1" customWidth="1"/>
    <col min="5305" max="5305" width="9.33203125" style="1" customWidth="1"/>
    <col min="5306" max="5306" width="8.6640625" style="1" customWidth="1"/>
    <col min="5307" max="5307" width="6.88671875" style="1" customWidth="1"/>
    <col min="5308" max="5552" width="9.109375" style="1" customWidth="1"/>
    <col min="5553" max="5553" width="3.6640625" style="1"/>
    <col min="5554" max="5554" width="4.5546875" style="1" customWidth="1"/>
    <col min="5555" max="5555" width="5.88671875" style="1" customWidth="1"/>
    <col min="5556" max="5556" width="36" style="1" customWidth="1"/>
    <col min="5557" max="5557" width="9.6640625" style="1" customWidth="1"/>
    <col min="5558" max="5558" width="11.88671875" style="1" customWidth="1"/>
    <col min="5559" max="5559" width="9" style="1" customWidth="1"/>
    <col min="5560" max="5560" width="9.6640625" style="1" customWidth="1"/>
    <col min="5561" max="5561" width="9.33203125" style="1" customWidth="1"/>
    <col min="5562" max="5562" width="8.6640625" style="1" customWidth="1"/>
    <col min="5563" max="5563" width="6.88671875" style="1" customWidth="1"/>
    <col min="5564" max="5808" width="9.109375" style="1" customWidth="1"/>
    <col min="5809" max="5809" width="3.6640625" style="1"/>
    <col min="5810" max="5810" width="4.5546875" style="1" customWidth="1"/>
    <col min="5811" max="5811" width="5.88671875" style="1" customWidth="1"/>
    <col min="5812" max="5812" width="36" style="1" customWidth="1"/>
    <col min="5813" max="5813" width="9.6640625" style="1" customWidth="1"/>
    <col min="5814" max="5814" width="11.88671875" style="1" customWidth="1"/>
    <col min="5815" max="5815" width="9" style="1" customWidth="1"/>
    <col min="5816" max="5816" width="9.6640625" style="1" customWidth="1"/>
    <col min="5817" max="5817" width="9.33203125" style="1" customWidth="1"/>
    <col min="5818" max="5818" width="8.6640625" style="1" customWidth="1"/>
    <col min="5819" max="5819" width="6.88671875" style="1" customWidth="1"/>
    <col min="5820" max="6064" width="9.109375" style="1" customWidth="1"/>
    <col min="6065" max="6065" width="3.6640625" style="1"/>
    <col min="6066" max="6066" width="4.5546875" style="1" customWidth="1"/>
    <col min="6067" max="6067" width="5.88671875" style="1" customWidth="1"/>
    <col min="6068" max="6068" width="36" style="1" customWidth="1"/>
    <col min="6069" max="6069" width="9.6640625" style="1" customWidth="1"/>
    <col min="6070" max="6070" width="11.88671875" style="1" customWidth="1"/>
    <col min="6071" max="6071" width="9" style="1" customWidth="1"/>
    <col min="6072" max="6072" width="9.6640625" style="1" customWidth="1"/>
    <col min="6073" max="6073" width="9.33203125" style="1" customWidth="1"/>
    <col min="6074" max="6074" width="8.6640625" style="1" customWidth="1"/>
    <col min="6075" max="6075" width="6.88671875" style="1" customWidth="1"/>
    <col min="6076" max="6320" width="9.109375" style="1" customWidth="1"/>
    <col min="6321" max="6321" width="3.6640625" style="1"/>
    <col min="6322" max="6322" width="4.5546875" style="1" customWidth="1"/>
    <col min="6323" max="6323" width="5.88671875" style="1" customWidth="1"/>
    <col min="6324" max="6324" width="36" style="1" customWidth="1"/>
    <col min="6325" max="6325" width="9.6640625" style="1" customWidth="1"/>
    <col min="6326" max="6326" width="11.88671875" style="1" customWidth="1"/>
    <col min="6327" max="6327" width="9" style="1" customWidth="1"/>
    <col min="6328" max="6328" width="9.6640625" style="1" customWidth="1"/>
    <col min="6329" max="6329" width="9.33203125" style="1" customWidth="1"/>
    <col min="6330" max="6330" width="8.6640625" style="1" customWidth="1"/>
    <col min="6331" max="6331" width="6.88671875" style="1" customWidth="1"/>
    <col min="6332" max="6576" width="9.109375" style="1" customWidth="1"/>
    <col min="6577" max="6577" width="3.6640625" style="1"/>
    <col min="6578" max="6578" width="4.5546875" style="1" customWidth="1"/>
    <col min="6579" max="6579" width="5.88671875" style="1" customWidth="1"/>
    <col min="6580" max="6580" width="36" style="1" customWidth="1"/>
    <col min="6581" max="6581" width="9.6640625" style="1" customWidth="1"/>
    <col min="6582" max="6582" width="11.88671875" style="1" customWidth="1"/>
    <col min="6583" max="6583" width="9" style="1" customWidth="1"/>
    <col min="6584" max="6584" width="9.6640625" style="1" customWidth="1"/>
    <col min="6585" max="6585" width="9.33203125" style="1" customWidth="1"/>
    <col min="6586" max="6586" width="8.6640625" style="1" customWidth="1"/>
    <col min="6587" max="6587" width="6.88671875" style="1" customWidth="1"/>
    <col min="6588" max="6832" width="9.109375" style="1" customWidth="1"/>
    <col min="6833" max="6833" width="3.6640625" style="1"/>
    <col min="6834" max="6834" width="4.5546875" style="1" customWidth="1"/>
    <col min="6835" max="6835" width="5.88671875" style="1" customWidth="1"/>
    <col min="6836" max="6836" width="36" style="1" customWidth="1"/>
    <col min="6837" max="6837" width="9.6640625" style="1" customWidth="1"/>
    <col min="6838" max="6838" width="11.88671875" style="1" customWidth="1"/>
    <col min="6839" max="6839" width="9" style="1" customWidth="1"/>
    <col min="6840" max="6840" width="9.6640625" style="1" customWidth="1"/>
    <col min="6841" max="6841" width="9.33203125" style="1" customWidth="1"/>
    <col min="6842" max="6842" width="8.6640625" style="1" customWidth="1"/>
    <col min="6843" max="6843" width="6.88671875" style="1" customWidth="1"/>
    <col min="6844" max="7088" width="9.109375" style="1" customWidth="1"/>
    <col min="7089" max="7089" width="3.6640625" style="1"/>
    <col min="7090" max="7090" width="4.5546875" style="1" customWidth="1"/>
    <col min="7091" max="7091" width="5.88671875" style="1" customWidth="1"/>
    <col min="7092" max="7092" width="36" style="1" customWidth="1"/>
    <col min="7093" max="7093" width="9.6640625" style="1" customWidth="1"/>
    <col min="7094" max="7094" width="11.88671875" style="1" customWidth="1"/>
    <col min="7095" max="7095" width="9" style="1" customWidth="1"/>
    <col min="7096" max="7096" width="9.6640625" style="1" customWidth="1"/>
    <col min="7097" max="7097" width="9.33203125" style="1" customWidth="1"/>
    <col min="7098" max="7098" width="8.6640625" style="1" customWidth="1"/>
    <col min="7099" max="7099" width="6.88671875" style="1" customWidth="1"/>
    <col min="7100" max="7344" width="9.109375" style="1" customWidth="1"/>
    <col min="7345" max="7345" width="3.6640625" style="1"/>
    <col min="7346" max="7346" width="4.5546875" style="1" customWidth="1"/>
    <col min="7347" max="7347" width="5.88671875" style="1" customWidth="1"/>
    <col min="7348" max="7348" width="36" style="1" customWidth="1"/>
    <col min="7349" max="7349" width="9.6640625" style="1" customWidth="1"/>
    <col min="7350" max="7350" width="11.88671875" style="1" customWidth="1"/>
    <col min="7351" max="7351" width="9" style="1" customWidth="1"/>
    <col min="7352" max="7352" width="9.6640625" style="1" customWidth="1"/>
    <col min="7353" max="7353" width="9.33203125" style="1" customWidth="1"/>
    <col min="7354" max="7354" width="8.6640625" style="1" customWidth="1"/>
    <col min="7355" max="7355" width="6.88671875" style="1" customWidth="1"/>
    <col min="7356" max="7600" width="9.109375" style="1" customWidth="1"/>
    <col min="7601" max="7601" width="3.6640625" style="1"/>
    <col min="7602" max="7602" width="4.5546875" style="1" customWidth="1"/>
    <col min="7603" max="7603" width="5.88671875" style="1" customWidth="1"/>
    <col min="7604" max="7604" width="36" style="1" customWidth="1"/>
    <col min="7605" max="7605" width="9.6640625" style="1" customWidth="1"/>
    <col min="7606" max="7606" width="11.88671875" style="1" customWidth="1"/>
    <col min="7607" max="7607" width="9" style="1" customWidth="1"/>
    <col min="7608" max="7608" width="9.6640625" style="1" customWidth="1"/>
    <col min="7609" max="7609" width="9.33203125" style="1" customWidth="1"/>
    <col min="7610" max="7610" width="8.6640625" style="1" customWidth="1"/>
    <col min="7611" max="7611" width="6.88671875" style="1" customWidth="1"/>
    <col min="7612" max="7856" width="9.109375" style="1" customWidth="1"/>
    <col min="7857" max="7857" width="3.6640625" style="1"/>
    <col min="7858" max="7858" width="4.5546875" style="1" customWidth="1"/>
    <col min="7859" max="7859" width="5.88671875" style="1" customWidth="1"/>
    <col min="7860" max="7860" width="36" style="1" customWidth="1"/>
    <col min="7861" max="7861" width="9.6640625" style="1" customWidth="1"/>
    <col min="7862" max="7862" width="11.88671875" style="1" customWidth="1"/>
    <col min="7863" max="7863" width="9" style="1" customWidth="1"/>
    <col min="7864" max="7864" width="9.6640625" style="1" customWidth="1"/>
    <col min="7865" max="7865" width="9.33203125" style="1" customWidth="1"/>
    <col min="7866" max="7866" width="8.6640625" style="1" customWidth="1"/>
    <col min="7867" max="7867" width="6.88671875" style="1" customWidth="1"/>
    <col min="7868" max="8112" width="9.109375" style="1" customWidth="1"/>
    <col min="8113" max="8113" width="3.6640625" style="1"/>
    <col min="8114" max="8114" width="4.5546875" style="1" customWidth="1"/>
    <col min="8115" max="8115" width="5.88671875" style="1" customWidth="1"/>
    <col min="8116" max="8116" width="36" style="1" customWidth="1"/>
    <col min="8117" max="8117" width="9.6640625" style="1" customWidth="1"/>
    <col min="8118" max="8118" width="11.88671875" style="1" customWidth="1"/>
    <col min="8119" max="8119" width="9" style="1" customWidth="1"/>
    <col min="8120" max="8120" width="9.6640625" style="1" customWidth="1"/>
    <col min="8121" max="8121" width="9.33203125" style="1" customWidth="1"/>
    <col min="8122" max="8122" width="8.6640625" style="1" customWidth="1"/>
    <col min="8123" max="8123" width="6.88671875" style="1" customWidth="1"/>
    <col min="8124" max="8368" width="9.109375" style="1" customWidth="1"/>
    <col min="8369" max="8369" width="3.6640625" style="1"/>
    <col min="8370" max="8370" width="4.5546875" style="1" customWidth="1"/>
    <col min="8371" max="8371" width="5.88671875" style="1" customWidth="1"/>
    <col min="8372" max="8372" width="36" style="1" customWidth="1"/>
    <col min="8373" max="8373" width="9.6640625" style="1" customWidth="1"/>
    <col min="8374" max="8374" width="11.88671875" style="1" customWidth="1"/>
    <col min="8375" max="8375" width="9" style="1" customWidth="1"/>
    <col min="8376" max="8376" width="9.6640625" style="1" customWidth="1"/>
    <col min="8377" max="8377" width="9.33203125" style="1" customWidth="1"/>
    <col min="8378" max="8378" width="8.6640625" style="1" customWidth="1"/>
    <col min="8379" max="8379" width="6.88671875" style="1" customWidth="1"/>
    <col min="8380" max="8624" width="9.109375" style="1" customWidth="1"/>
    <col min="8625" max="8625" width="3.6640625" style="1"/>
    <col min="8626" max="8626" width="4.5546875" style="1" customWidth="1"/>
    <col min="8627" max="8627" width="5.88671875" style="1" customWidth="1"/>
    <col min="8628" max="8628" width="36" style="1" customWidth="1"/>
    <col min="8629" max="8629" width="9.6640625" style="1" customWidth="1"/>
    <col min="8630" max="8630" width="11.88671875" style="1" customWidth="1"/>
    <col min="8631" max="8631" width="9" style="1" customWidth="1"/>
    <col min="8632" max="8632" width="9.6640625" style="1" customWidth="1"/>
    <col min="8633" max="8633" width="9.33203125" style="1" customWidth="1"/>
    <col min="8634" max="8634" width="8.6640625" style="1" customWidth="1"/>
    <col min="8635" max="8635" width="6.88671875" style="1" customWidth="1"/>
    <col min="8636" max="8880" width="9.109375" style="1" customWidth="1"/>
    <col min="8881" max="8881" width="3.6640625" style="1"/>
    <col min="8882" max="8882" width="4.5546875" style="1" customWidth="1"/>
    <col min="8883" max="8883" width="5.88671875" style="1" customWidth="1"/>
    <col min="8884" max="8884" width="36" style="1" customWidth="1"/>
    <col min="8885" max="8885" width="9.6640625" style="1" customWidth="1"/>
    <col min="8886" max="8886" width="11.88671875" style="1" customWidth="1"/>
    <col min="8887" max="8887" width="9" style="1" customWidth="1"/>
    <col min="8888" max="8888" width="9.6640625" style="1" customWidth="1"/>
    <col min="8889" max="8889" width="9.33203125" style="1" customWidth="1"/>
    <col min="8890" max="8890" width="8.6640625" style="1" customWidth="1"/>
    <col min="8891" max="8891" width="6.88671875" style="1" customWidth="1"/>
    <col min="8892" max="9136" width="9.109375" style="1" customWidth="1"/>
    <col min="9137" max="9137" width="3.6640625" style="1"/>
    <col min="9138" max="9138" width="4.5546875" style="1" customWidth="1"/>
    <col min="9139" max="9139" width="5.88671875" style="1" customWidth="1"/>
    <col min="9140" max="9140" width="36" style="1" customWidth="1"/>
    <col min="9141" max="9141" width="9.6640625" style="1" customWidth="1"/>
    <col min="9142" max="9142" width="11.88671875" style="1" customWidth="1"/>
    <col min="9143" max="9143" width="9" style="1" customWidth="1"/>
    <col min="9144" max="9144" width="9.6640625" style="1" customWidth="1"/>
    <col min="9145" max="9145" width="9.33203125" style="1" customWidth="1"/>
    <col min="9146" max="9146" width="8.6640625" style="1" customWidth="1"/>
    <col min="9147" max="9147" width="6.88671875" style="1" customWidth="1"/>
    <col min="9148" max="9392" width="9.109375" style="1" customWidth="1"/>
    <col min="9393" max="9393" width="3.6640625" style="1"/>
    <col min="9394" max="9394" width="4.5546875" style="1" customWidth="1"/>
    <col min="9395" max="9395" width="5.88671875" style="1" customWidth="1"/>
    <col min="9396" max="9396" width="36" style="1" customWidth="1"/>
    <col min="9397" max="9397" width="9.6640625" style="1" customWidth="1"/>
    <col min="9398" max="9398" width="11.88671875" style="1" customWidth="1"/>
    <col min="9399" max="9399" width="9" style="1" customWidth="1"/>
    <col min="9400" max="9400" width="9.6640625" style="1" customWidth="1"/>
    <col min="9401" max="9401" width="9.33203125" style="1" customWidth="1"/>
    <col min="9402" max="9402" width="8.6640625" style="1" customWidth="1"/>
    <col min="9403" max="9403" width="6.88671875" style="1" customWidth="1"/>
    <col min="9404" max="9648" width="9.109375" style="1" customWidth="1"/>
    <col min="9649" max="9649" width="3.6640625" style="1"/>
    <col min="9650" max="9650" width="4.5546875" style="1" customWidth="1"/>
    <col min="9651" max="9651" width="5.88671875" style="1" customWidth="1"/>
    <col min="9652" max="9652" width="36" style="1" customWidth="1"/>
    <col min="9653" max="9653" width="9.6640625" style="1" customWidth="1"/>
    <col min="9654" max="9654" width="11.88671875" style="1" customWidth="1"/>
    <col min="9655" max="9655" width="9" style="1" customWidth="1"/>
    <col min="9656" max="9656" width="9.6640625" style="1" customWidth="1"/>
    <col min="9657" max="9657" width="9.33203125" style="1" customWidth="1"/>
    <col min="9658" max="9658" width="8.6640625" style="1" customWidth="1"/>
    <col min="9659" max="9659" width="6.88671875" style="1" customWidth="1"/>
    <col min="9660" max="9904" width="9.109375" style="1" customWidth="1"/>
    <col min="9905" max="9905" width="3.6640625" style="1"/>
    <col min="9906" max="9906" width="4.5546875" style="1" customWidth="1"/>
    <col min="9907" max="9907" width="5.88671875" style="1" customWidth="1"/>
    <col min="9908" max="9908" width="36" style="1" customWidth="1"/>
    <col min="9909" max="9909" width="9.6640625" style="1" customWidth="1"/>
    <col min="9910" max="9910" width="11.88671875" style="1" customWidth="1"/>
    <col min="9911" max="9911" width="9" style="1" customWidth="1"/>
    <col min="9912" max="9912" width="9.6640625" style="1" customWidth="1"/>
    <col min="9913" max="9913" width="9.33203125" style="1" customWidth="1"/>
    <col min="9914" max="9914" width="8.6640625" style="1" customWidth="1"/>
    <col min="9915" max="9915" width="6.88671875" style="1" customWidth="1"/>
    <col min="9916" max="10160" width="9.109375" style="1" customWidth="1"/>
    <col min="10161" max="10161" width="3.6640625" style="1"/>
    <col min="10162" max="10162" width="4.5546875" style="1" customWidth="1"/>
    <col min="10163" max="10163" width="5.88671875" style="1" customWidth="1"/>
    <col min="10164" max="10164" width="36" style="1" customWidth="1"/>
    <col min="10165" max="10165" width="9.6640625" style="1" customWidth="1"/>
    <col min="10166" max="10166" width="11.88671875" style="1" customWidth="1"/>
    <col min="10167" max="10167" width="9" style="1" customWidth="1"/>
    <col min="10168" max="10168" width="9.6640625" style="1" customWidth="1"/>
    <col min="10169" max="10169" width="9.33203125" style="1" customWidth="1"/>
    <col min="10170" max="10170" width="8.6640625" style="1" customWidth="1"/>
    <col min="10171" max="10171" width="6.88671875" style="1" customWidth="1"/>
    <col min="10172" max="10416" width="9.109375" style="1" customWidth="1"/>
    <col min="10417" max="10417" width="3.6640625" style="1"/>
    <col min="10418" max="10418" width="4.5546875" style="1" customWidth="1"/>
    <col min="10419" max="10419" width="5.88671875" style="1" customWidth="1"/>
    <col min="10420" max="10420" width="36" style="1" customWidth="1"/>
    <col min="10421" max="10421" width="9.6640625" style="1" customWidth="1"/>
    <col min="10422" max="10422" width="11.88671875" style="1" customWidth="1"/>
    <col min="10423" max="10423" width="9" style="1" customWidth="1"/>
    <col min="10424" max="10424" width="9.6640625" style="1" customWidth="1"/>
    <col min="10425" max="10425" width="9.33203125" style="1" customWidth="1"/>
    <col min="10426" max="10426" width="8.6640625" style="1" customWidth="1"/>
    <col min="10427" max="10427" width="6.88671875" style="1" customWidth="1"/>
    <col min="10428" max="10672" width="9.109375" style="1" customWidth="1"/>
    <col min="10673" max="10673" width="3.6640625" style="1"/>
    <col min="10674" max="10674" width="4.5546875" style="1" customWidth="1"/>
    <col min="10675" max="10675" width="5.88671875" style="1" customWidth="1"/>
    <col min="10676" max="10676" width="36" style="1" customWidth="1"/>
    <col min="10677" max="10677" width="9.6640625" style="1" customWidth="1"/>
    <col min="10678" max="10678" width="11.88671875" style="1" customWidth="1"/>
    <col min="10679" max="10679" width="9" style="1" customWidth="1"/>
    <col min="10680" max="10680" width="9.6640625" style="1" customWidth="1"/>
    <col min="10681" max="10681" width="9.33203125" style="1" customWidth="1"/>
    <col min="10682" max="10682" width="8.6640625" style="1" customWidth="1"/>
    <col min="10683" max="10683" width="6.88671875" style="1" customWidth="1"/>
    <col min="10684" max="10928" width="9.109375" style="1" customWidth="1"/>
    <col min="10929" max="10929" width="3.6640625" style="1"/>
    <col min="10930" max="10930" width="4.5546875" style="1" customWidth="1"/>
    <col min="10931" max="10931" width="5.88671875" style="1" customWidth="1"/>
    <col min="10932" max="10932" width="36" style="1" customWidth="1"/>
    <col min="10933" max="10933" width="9.6640625" style="1" customWidth="1"/>
    <col min="10934" max="10934" width="11.88671875" style="1" customWidth="1"/>
    <col min="10935" max="10935" width="9" style="1" customWidth="1"/>
    <col min="10936" max="10936" width="9.6640625" style="1" customWidth="1"/>
    <col min="10937" max="10937" width="9.33203125" style="1" customWidth="1"/>
    <col min="10938" max="10938" width="8.6640625" style="1" customWidth="1"/>
    <col min="10939" max="10939" width="6.88671875" style="1" customWidth="1"/>
    <col min="10940" max="11184" width="9.109375" style="1" customWidth="1"/>
    <col min="11185" max="11185" width="3.6640625" style="1"/>
    <col min="11186" max="11186" width="4.5546875" style="1" customWidth="1"/>
    <col min="11187" max="11187" width="5.88671875" style="1" customWidth="1"/>
    <col min="11188" max="11188" width="36" style="1" customWidth="1"/>
    <col min="11189" max="11189" width="9.6640625" style="1" customWidth="1"/>
    <col min="11190" max="11190" width="11.88671875" style="1" customWidth="1"/>
    <col min="11191" max="11191" width="9" style="1" customWidth="1"/>
    <col min="11192" max="11192" width="9.6640625" style="1" customWidth="1"/>
    <col min="11193" max="11193" width="9.33203125" style="1" customWidth="1"/>
    <col min="11194" max="11194" width="8.6640625" style="1" customWidth="1"/>
    <col min="11195" max="11195" width="6.88671875" style="1" customWidth="1"/>
    <col min="11196" max="11440" width="9.109375" style="1" customWidth="1"/>
    <col min="11441" max="11441" width="3.6640625" style="1"/>
    <col min="11442" max="11442" width="4.5546875" style="1" customWidth="1"/>
    <col min="11443" max="11443" width="5.88671875" style="1" customWidth="1"/>
    <col min="11444" max="11444" width="36" style="1" customWidth="1"/>
    <col min="11445" max="11445" width="9.6640625" style="1" customWidth="1"/>
    <col min="11446" max="11446" width="11.88671875" style="1" customWidth="1"/>
    <col min="11447" max="11447" width="9" style="1" customWidth="1"/>
    <col min="11448" max="11448" width="9.6640625" style="1" customWidth="1"/>
    <col min="11449" max="11449" width="9.33203125" style="1" customWidth="1"/>
    <col min="11450" max="11450" width="8.6640625" style="1" customWidth="1"/>
    <col min="11451" max="11451" width="6.88671875" style="1" customWidth="1"/>
    <col min="11452" max="11696" width="9.109375" style="1" customWidth="1"/>
    <col min="11697" max="11697" width="3.6640625" style="1"/>
    <col min="11698" max="11698" width="4.5546875" style="1" customWidth="1"/>
    <col min="11699" max="11699" width="5.88671875" style="1" customWidth="1"/>
    <col min="11700" max="11700" width="36" style="1" customWidth="1"/>
    <col min="11701" max="11701" width="9.6640625" style="1" customWidth="1"/>
    <col min="11702" max="11702" width="11.88671875" style="1" customWidth="1"/>
    <col min="11703" max="11703" width="9" style="1" customWidth="1"/>
    <col min="11704" max="11704" width="9.6640625" style="1" customWidth="1"/>
    <col min="11705" max="11705" width="9.33203125" style="1" customWidth="1"/>
    <col min="11706" max="11706" width="8.6640625" style="1" customWidth="1"/>
    <col min="11707" max="11707" width="6.88671875" style="1" customWidth="1"/>
    <col min="11708" max="11952" width="9.109375" style="1" customWidth="1"/>
    <col min="11953" max="11953" width="3.6640625" style="1"/>
    <col min="11954" max="11954" width="4.5546875" style="1" customWidth="1"/>
    <col min="11955" max="11955" width="5.88671875" style="1" customWidth="1"/>
    <col min="11956" max="11956" width="36" style="1" customWidth="1"/>
    <col min="11957" max="11957" width="9.6640625" style="1" customWidth="1"/>
    <col min="11958" max="11958" width="11.88671875" style="1" customWidth="1"/>
    <col min="11959" max="11959" width="9" style="1" customWidth="1"/>
    <col min="11960" max="11960" width="9.6640625" style="1" customWidth="1"/>
    <col min="11961" max="11961" width="9.33203125" style="1" customWidth="1"/>
    <col min="11962" max="11962" width="8.6640625" style="1" customWidth="1"/>
    <col min="11963" max="11963" width="6.88671875" style="1" customWidth="1"/>
    <col min="11964" max="12208" width="9.109375" style="1" customWidth="1"/>
    <col min="12209" max="12209" width="3.6640625" style="1"/>
    <col min="12210" max="12210" width="4.5546875" style="1" customWidth="1"/>
    <col min="12211" max="12211" width="5.88671875" style="1" customWidth="1"/>
    <col min="12212" max="12212" width="36" style="1" customWidth="1"/>
    <col min="12213" max="12213" width="9.6640625" style="1" customWidth="1"/>
    <col min="12214" max="12214" width="11.88671875" style="1" customWidth="1"/>
    <col min="12215" max="12215" width="9" style="1" customWidth="1"/>
    <col min="12216" max="12216" width="9.6640625" style="1" customWidth="1"/>
    <col min="12217" max="12217" width="9.33203125" style="1" customWidth="1"/>
    <col min="12218" max="12218" width="8.6640625" style="1" customWidth="1"/>
    <col min="12219" max="12219" width="6.88671875" style="1" customWidth="1"/>
    <col min="12220" max="12464" width="9.109375" style="1" customWidth="1"/>
    <col min="12465" max="12465" width="3.6640625" style="1"/>
    <col min="12466" max="12466" width="4.5546875" style="1" customWidth="1"/>
    <col min="12467" max="12467" width="5.88671875" style="1" customWidth="1"/>
    <col min="12468" max="12468" width="36" style="1" customWidth="1"/>
    <col min="12469" max="12469" width="9.6640625" style="1" customWidth="1"/>
    <col min="12470" max="12470" width="11.88671875" style="1" customWidth="1"/>
    <col min="12471" max="12471" width="9" style="1" customWidth="1"/>
    <col min="12472" max="12472" width="9.6640625" style="1" customWidth="1"/>
    <col min="12473" max="12473" width="9.33203125" style="1" customWidth="1"/>
    <col min="12474" max="12474" width="8.6640625" style="1" customWidth="1"/>
    <col min="12475" max="12475" width="6.88671875" style="1" customWidth="1"/>
    <col min="12476" max="12720" width="9.109375" style="1" customWidth="1"/>
    <col min="12721" max="12721" width="3.6640625" style="1"/>
    <col min="12722" max="12722" width="4.5546875" style="1" customWidth="1"/>
    <col min="12723" max="12723" width="5.88671875" style="1" customWidth="1"/>
    <col min="12724" max="12724" width="36" style="1" customWidth="1"/>
    <col min="12725" max="12725" width="9.6640625" style="1" customWidth="1"/>
    <col min="12726" max="12726" width="11.88671875" style="1" customWidth="1"/>
    <col min="12727" max="12727" width="9" style="1" customWidth="1"/>
    <col min="12728" max="12728" width="9.6640625" style="1" customWidth="1"/>
    <col min="12729" max="12729" width="9.33203125" style="1" customWidth="1"/>
    <col min="12730" max="12730" width="8.6640625" style="1" customWidth="1"/>
    <col min="12731" max="12731" width="6.88671875" style="1" customWidth="1"/>
    <col min="12732" max="12976" width="9.109375" style="1" customWidth="1"/>
    <col min="12977" max="12977" width="3.6640625" style="1"/>
    <col min="12978" max="12978" width="4.5546875" style="1" customWidth="1"/>
    <col min="12979" max="12979" width="5.88671875" style="1" customWidth="1"/>
    <col min="12980" max="12980" width="36" style="1" customWidth="1"/>
    <col min="12981" max="12981" width="9.6640625" style="1" customWidth="1"/>
    <col min="12982" max="12982" width="11.88671875" style="1" customWidth="1"/>
    <col min="12983" max="12983" width="9" style="1" customWidth="1"/>
    <col min="12984" max="12984" width="9.6640625" style="1" customWidth="1"/>
    <col min="12985" max="12985" width="9.33203125" style="1" customWidth="1"/>
    <col min="12986" max="12986" width="8.6640625" style="1" customWidth="1"/>
    <col min="12987" max="12987" width="6.88671875" style="1" customWidth="1"/>
    <col min="12988" max="13232" width="9.109375" style="1" customWidth="1"/>
    <col min="13233" max="13233" width="3.6640625" style="1"/>
    <col min="13234" max="13234" width="4.5546875" style="1" customWidth="1"/>
    <col min="13235" max="13235" width="5.88671875" style="1" customWidth="1"/>
    <col min="13236" max="13236" width="36" style="1" customWidth="1"/>
    <col min="13237" max="13237" width="9.6640625" style="1" customWidth="1"/>
    <col min="13238" max="13238" width="11.88671875" style="1" customWidth="1"/>
    <col min="13239" max="13239" width="9" style="1" customWidth="1"/>
    <col min="13240" max="13240" width="9.6640625" style="1" customWidth="1"/>
    <col min="13241" max="13241" width="9.33203125" style="1" customWidth="1"/>
    <col min="13242" max="13242" width="8.6640625" style="1" customWidth="1"/>
    <col min="13243" max="13243" width="6.88671875" style="1" customWidth="1"/>
    <col min="13244" max="13488" width="9.109375" style="1" customWidth="1"/>
    <col min="13489" max="13489" width="3.6640625" style="1"/>
    <col min="13490" max="13490" width="4.5546875" style="1" customWidth="1"/>
    <col min="13491" max="13491" width="5.88671875" style="1" customWidth="1"/>
    <col min="13492" max="13492" width="36" style="1" customWidth="1"/>
    <col min="13493" max="13493" width="9.6640625" style="1" customWidth="1"/>
    <col min="13494" max="13494" width="11.88671875" style="1" customWidth="1"/>
    <col min="13495" max="13495" width="9" style="1" customWidth="1"/>
    <col min="13496" max="13496" width="9.6640625" style="1" customWidth="1"/>
    <col min="13497" max="13497" width="9.33203125" style="1" customWidth="1"/>
    <col min="13498" max="13498" width="8.6640625" style="1" customWidth="1"/>
    <col min="13499" max="13499" width="6.88671875" style="1" customWidth="1"/>
    <col min="13500" max="13744" width="9.109375" style="1" customWidth="1"/>
    <col min="13745" max="13745" width="3.6640625" style="1"/>
    <col min="13746" max="13746" width="4.5546875" style="1" customWidth="1"/>
    <col min="13747" max="13747" width="5.88671875" style="1" customWidth="1"/>
    <col min="13748" max="13748" width="36" style="1" customWidth="1"/>
    <col min="13749" max="13749" width="9.6640625" style="1" customWidth="1"/>
    <col min="13750" max="13750" width="11.88671875" style="1" customWidth="1"/>
    <col min="13751" max="13751" width="9" style="1" customWidth="1"/>
    <col min="13752" max="13752" width="9.6640625" style="1" customWidth="1"/>
    <col min="13753" max="13753" width="9.33203125" style="1" customWidth="1"/>
    <col min="13754" max="13754" width="8.6640625" style="1" customWidth="1"/>
    <col min="13755" max="13755" width="6.88671875" style="1" customWidth="1"/>
    <col min="13756" max="14000" width="9.109375" style="1" customWidth="1"/>
    <col min="14001" max="14001" width="3.6640625" style="1"/>
    <col min="14002" max="14002" width="4.5546875" style="1" customWidth="1"/>
    <col min="14003" max="14003" width="5.88671875" style="1" customWidth="1"/>
    <col min="14004" max="14004" width="36" style="1" customWidth="1"/>
    <col min="14005" max="14005" width="9.6640625" style="1" customWidth="1"/>
    <col min="14006" max="14006" width="11.88671875" style="1" customWidth="1"/>
    <col min="14007" max="14007" width="9" style="1" customWidth="1"/>
    <col min="14008" max="14008" width="9.6640625" style="1" customWidth="1"/>
    <col min="14009" max="14009" width="9.33203125" style="1" customWidth="1"/>
    <col min="14010" max="14010" width="8.6640625" style="1" customWidth="1"/>
    <col min="14011" max="14011" width="6.88671875" style="1" customWidth="1"/>
    <col min="14012" max="14256" width="9.109375" style="1" customWidth="1"/>
    <col min="14257" max="14257" width="3.6640625" style="1"/>
    <col min="14258" max="14258" width="4.5546875" style="1" customWidth="1"/>
    <col min="14259" max="14259" width="5.88671875" style="1" customWidth="1"/>
    <col min="14260" max="14260" width="36" style="1" customWidth="1"/>
    <col min="14261" max="14261" width="9.6640625" style="1" customWidth="1"/>
    <col min="14262" max="14262" width="11.88671875" style="1" customWidth="1"/>
    <col min="14263" max="14263" width="9" style="1" customWidth="1"/>
    <col min="14264" max="14264" width="9.6640625" style="1" customWidth="1"/>
    <col min="14265" max="14265" width="9.33203125" style="1" customWidth="1"/>
    <col min="14266" max="14266" width="8.6640625" style="1" customWidth="1"/>
    <col min="14267" max="14267" width="6.88671875" style="1" customWidth="1"/>
    <col min="14268" max="14512" width="9.109375" style="1" customWidth="1"/>
    <col min="14513" max="14513" width="3.6640625" style="1"/>
    <col min="14514" max="14514" width="4.5546875" style="1" customWidth="1"/>
    <col min="14515" max="14515" width="5.88671875" style="1" customWidth="1"/>
    <col min="14516" max="14516" width="36" style="1" customWidth="1"/>
    <col min="14517" max="14517" width="9.6640625" style="1" customWidth="1"/>
    <col min="14518" max="14518" width="11.88671875" style="1" customWidth="1"/>
    <col min="14519" max="14519" width="9" style="1" customWidth="1"/>
    <col min="14520" max="14520" width="9.6640625" style="1" customWidth="1"/>
    <col min="14521" max="14521" width="9.33203125" style="1" customWidth="1"/>
    <col min="14522" max="14522" width="8.6640625" style="1" customWidth="1"/>
    <col min="14523" max="14523" width="6.88671875" style="1" customWidth="1"/>
    <col min="14524" max="14768" width="9.109375" style="1" customWidth="1"/>
    <col min="14769" max="14769" width="3.6640625" style="1"/>
    <col min="14770" max="14770" width="4.5546875" style="1" customWidth="1"/>
    <col min="14771" max="14771" width="5.88671875" style="1" customWidth="1"/>
    <col min="14772" max="14772" width="36" style="1" customWidth="1"/>
    <col min="14773" max="14773" width="9.6640625" style="1" customWidth="1"/>
    <col min="14774" max="14774" width="11.88671875" style="1" customWidth="1"/>
    <col min="14775" max="14775" width="9" style="1" customWidth="1"/>
    <col min="14776" max="14776" width="9.6640625" style="1" customWidth="1"/>
    <col min="14777" max="14777" width="9.33203125" style="1" customWidth="1"/>
    <col min="14778" max="14778" width="8.6640625" style="1" customWidth="1"/>
    <col min="14779" max="14779" width="6.88671875" style="1" customWidth="1"/>
    <col min="14780" max="15024" width="9.109375" style="1" customWidth="1"/>
    <col min="15025" max="15025" width="3.6640625" style="1"/>
    <col min="15026" max="15026" width="4.5546875" style="1" customWidth="1"/>
    <col min="15027" max="15027" width="5.88671875" style="1" customWidth="1"/>
    <col min="15028" max="15028" width="36" style="1" customWidth="1"/>
    <col min="15029" max="15029" width="9.6640625" style="1" customWidth="1"/>
    <col min="15030" max="15030" width="11.88671875" style="1" customWidth="1"/>
    <col min="15031" max="15031" width="9" style="1" customWidth="1"/>
    <col min="15032" max="15032" width="9.6640625" style="1" customWidth="1"/>
    <col min="15033" max="15033" width="9.33203125" style="1" customWidth="1"/>
    <col min="15034" max="15034" width="8.6640625" style="1" customWidth="1"/>
    <col min="15035" max="15035" width="6.88671875" style="1" customWidth="1"/>
    <col min="15036" max="15280" width="9.109375" style="1" customWidth="1"/>
    <col min="15281" max="15281" width="3.6640625" style="1"/>
    <col min="15282" max="15282" width="4.5546875" style="1" customWidth="1"/>
    <col min="15283" max="15283" width="5.88671875" style="1" customWidth="1"/>
    <col min="15284" max="15284" width="36" style="1" customWidth="1"/>
    <col min="15285" max="15285" width="9.6640625" style="1" customWidth="1"/>
    <col min="15286" max="15286" width="11.88671875" style="1" customWidth="1"/>
    <col min="15287" max="15287" width="9" style="1" customWidth="1"/>
    <col min="15288" max="15288" width="9.6640625" style="1" customWidth="1"/>
    <col min="15289" max="15289" width="9.33203125" style="1" customWidth="1"/>
    <col min="15290" max="15290" width="8.6640625" style="1" customWidth="1"/>
    <col min="15291" max="15291" width="6.88671875" style="1" customWidth="1"/>
    <col min="15292" max="15536" width="9.109375" style="1" customWidth="1"/>
    <col min="15537" max="15537" width="3.6640625" style="1"/>
    <col min="15538" max="15538" width="4.5546875" style="1" customWidth="1"/>
    <col min="15539" max="15539" width="5.88671875" style="1" customWidth="1"/>
    <col min="15540" max="15540" width="36" style="1" customWidth="1"/>
    <col min="15541" max="15541" width="9.6640625" style="1" customWidth="1"/>
    <col min="15542" max="15542" width="11.88671875" style="1" customWidth="1"/>
    <col min="15543" max="15543" width="9" style="1" customWidth="1"/>
    <col min="15544" max="15544" width="9.6640625" style="1" customWidth="1"/>
    <col min="15545" max="15545" width="9.33203125" style="1" customWidth="1"/>
    <col min="15546" max="15546" width="8.6640625" style="1" customWidth="1"/>
    <col min="15547" max="15547" width="6.88671875" style="1" customWidth="1"/>
    <col min="15548" max="15792" width="9.109375" style="1" customWidth="1"/>
    <col min="15793" max="15793" width="3.6640625" style="1"/>
    <col min="15794" max="15794" width="4.5546875" style="1" customWidth="1"/>
    <col min="15795" max="15795" width="5.88671875" style="1" customWidth="1"/>
    <col min="15796" max="15796" width="36" style="1" customWidth="1"/>
    <col min="15797" max="15797" width="9.6640625" style="1" customWidth="1"/>
    <col min="15798" max="15798" width="11.88671875" style="1" customWidth="1"/>
    <col min="15799" max="15799" width="9" style="1" customWidth="1"/>
    <col min="15800" max="15800" width="9.6640625" style="1" customWidth="1"/>
    <col min="15801" max="15801" width="9.33203125" style="1" customWidth="1"/>
    <col min="15802" max="15802" width="8.6640625" style="1" customWidth="1"/>
    <col min="15803" max="15803" width="6.88671875" style="1" customWidth="1"/>
    <col min="15804" max="16048" width="9.109375" style="1" customWidth="1"/>
    <col min="16049" max="16049" width="3.6640625" style="1"/>
    <col min="16050" max="16050" width="4.5546875" style="1" customWidth="1"/>
    <col min="16051" max="16051" width="5.88671875" style="1" customWidth="1"/>
    <col min="16052" max="16052" width="36" style="1" customWidth="1"/>
    <col min="16053" max="16053" width="9.6640625" style="1" customWidth="1"/>
    <col min="16054" max="16054" width="11.88671875" style="1" customWidth="1"/>
    <col min="16055" max="16055" width="9" style="1" customWidth="1"/>
    <col min="16056" max="16056" width="9.6640625" style="1" customWidth="1"/>
    <col min="16057" max="16057" width="9.33203125" style="1" customWidth="1"/>
    <col min="16058" max="16058" width="8.6640625" style="1" customWidth="1"/>
    <col min="16059" max="16059" width="6.88671875" style="1" customWidth="1"/>
    <col min="16060" max="16304" width="9.109375" style="1" customWidth="1"/>
    <col min="16305" max="16384" width="3.6640625" style="1"/>
  </cols>
  <sheetData>
    <row r="1" spans="1:9" x14ac:dyDescent="0.2">
      <c r="C1" s="4"/>
      <c r="G1" s="251"/>
      <c r="H1" s="251"/>
      <c r="I1" s="251"/>
    </row>
    <row r="2" spans="1:9" x14ac:dyDescent="0.2">
      <c r="A2" s="291" t="s">
        <v>20</v>
      </c>
      <c r="B2" s="291"/>
      <c r="C2" s="291"/>
      <c r="D2" s="291"/>
      <c r="E2" s="291"/>
      <c r="F2" s="291"/>
      <c r="G2" s="291"/>
      <c r="H2" s="291"/>
      <c r="I2" s="291"/>
    </row>
    <row r="3" spans="1:9" x14ac:dyDescent="0.2">
      <c r="A3" s="2"/>
      <c r="B3" s="2"/>
      <c r="C3" s="2"/>
      <c r="D3" s="2"/>
      <c r="E3" s="2"/>
      <c r="F3" s="2"/>
      <c r="G3" s="2"/>
      <c r="H3" s="2"/>
      <c r="I3" s="2"/>
    </row>
    <row r="4" spans="1:9" x14ac:dyDescent="0.2">
      <c r="A4" s="2"/>
      <c r="B4" s="2"/>
      <c r="C4" s="292" t="s">
        <v>21</v>
      </c>
      <c r="D4" s="292"/>
      <c r="E4" s="292"/>
      <c r="F4" s="292"/>
      <c r="G4" s="292"/>
      <c r="H4" s="292"/>
      <c r="I4" s="292"/>
    </row>
    <row r="5" spans="1:9" ht="11.25" customHeight="1" x14ac:dyDescent="0.2">
      <c r="A5" s="93"/>
      <c r="B5" s="93"/>
      <c r="C5" s="294" t="s">
        <v>18</v>
      </c>
      <c r="D5" s="294"/>
      <c r="E5" s="294"/>
      <c r="F5" s="294"/>
      <c r="G5" s="294"/>
      <c r="H5" s="294"/>
      <c r="I5" s="294"/>
    </row>
    <row r="6" spans="1:9" x14ac:dyDescent="0.2">
      <c r="A6" s="293" t="s">
        <v>22</v>
      </c>
      <c r="B6" s="293"/>
      <c r="C6" s="293"/>
      <c r="D6" s="259" t="str">
        <f>'Kopt a+c+n'!B13</f>
        <v>Daudzdzīvokļu dzīvojamā ēka</v>
      </c>
      <c r="E6" s="259"/>
      <c r="F6" s="259"/>
      <c r="G6" s="259"/>
      <c r="H6" s="259"/>
      <c r="I6" s="259"/>
    </row>
    <row r="7" spans="1:9" x14ac:dyDescent="0.2">
      <c r="A7" s="293" t="s">
        <v>6</v>
      </c>
      <c r="B7" s="293"/>
      <c r="C7" s="293"/>
      <c r="D7" s="260" t="str">
        <f>'Kopt a+c+n'!B14</f>
        <v>Daudzdzīvokļu dzīvojamās ēkas energoefektivitātes paaugstināšana</v>
      </c>
      <c r="E7" s="260"/>
      <c r="F7" s="260"/>
      <c r="G7" s="260"/>
      <c r="H7" s="260"/>
      <c r="I7" s="260"/>
    </row>
    <row r="8" spans="1:9" x14ac:dyDescent="0.2">
      <c r="A8" s="299" t="s">
        <v>23</v>
      </c>
      <c r="B8" s="299"/>
      <c r="C8" s="299"/>
      <c r="D8" s="260" t="str">
        <f>'Kopt a+c+n'!B15</f>
        <v>Meža iela 10, Tukums, Tukuma novads, LV-3101</v>
      </c>
      <c r="E8" s="260"/>
      <c r="F8" s="260"/>
      <c r="G8" s="260"/>
      <c r="H8" s="260"/>
      <c r="I8" s="260"/>
    </row>
    <row r="9" spans="1:9" x14ac:dyDescent="0.2">
      <c r="A9" s="299" t="s">
        <v>24</v>
      </c>
      <c r="B9" s="299"/>
      <c r="C9" s="299"/>
      <c r="D9" s="261" t="str">
        <f>'Kopt a+c+n'!B16</f>
        <v>02.08.2023/M-10</v>
      </c>
      <c r="E9" s="261"/>
      <c r="F9" s="261"/>
      <c r="G9" s="261"/>
      <c r="H9" s="261"/>
      <c r="I9" s="261"/>
    </row>
    <row r="10" spans="1:9" x14ac:dyDescent="0.2">
      <c r="C10" s="4" t="s">
        <v>25</v>
      </c>
      <c r="D10" s="300">
        <f>E30</f>
        <v>0</v>
      </c>
      <c r="E10" s="300"/>
      <c r="F10" s="56"/>
      <c r="G10" s="56"/>
      <c r="H10" s="56"/>
      <c r="I10" s="56"/>
    </row>
    <row r="11" spans="1:9" x14ac:dyDescent="0.2">
      <c r="C11" s="4" t="s">
        <v>26</v>
      </c>
      <c r="D11" s="301">
        <f>I26</f>
        <v>0</v>
      </c>
      <c r="E11" s="301"/>
      <c r="F11" s="56"/>
      <c r="G11" s="56"/>
      <c r="H11" s="56"/>
      <c r="I11" s="56"/>
    </row>
    <row r="12" spans="1:9" ht="10.8" thickBot="1" x14ac:dyDescent="0.25">
      <c r="F12" s="17"/>
      <c r="G12" s="17"/>
      <c r="H12" s="17"/>
      <c r="I12" s="17"/>
    </row>
    <row r="13" spans="1:9" x14ac:dyDescent="0.2">
      <c r="A13" s="304" t="s">
        <v>27</v>
      </c>
      <c r="B13" s="306" t="s">
        <v>28</v>
      </c>
      <c r="C13" s="308" t="s">
        <v>29</v>
      </c>
      <c r="D13" s="309"/>
      <c r="E13" s="302" t="s">
        <v>30</v>
      </c>
      <c r="F13" s="295" t="s">
        <v>31</v>
      </c>
      <c r="G13" s="296"/>
      <c r="H13" s="296"/>
      <c r="I13" s="297" t="s">
        <v>32</v>
      </c>
    </row>
    <row r="14" spans="1:9" ht="21" thickBot="1" x14ac:dyDescent="0.25">
      <c r="A14" s="305"/>
      <c r="B14" s="307"/>
      <c r="C14" s="310"/>
      <c r="D14" s="311"/>
      <c r="E14" s="303"/>
      <c r="F14" s="18" t="s">
        <v>33</v>
      </c>
      <c r="G14" s="19" t="s">
        <v>34</v>
      </c>
      <c r="H14" s="19" t="s">
        <v>35</v>
      </c>
      <c r="I14" s="298"/>
    </row>
    <row r="15" spans="1:9" x14ac:dyDescent="0.2">
      <c r="A15" s="52">
        <f>IF(E15=0,0,IF(COUNTBLANK(E15)=1,0,COUNTA($E$15:E15)))</f>
        <v>0</v>
      </c>
      <c r="B15" s="23">
        <f t="shared" ref="B15:B25" si="0">IF(A15=0,0,CONCATENATE("C-",A15))</f>
        <v>0</v>
      </c>
      <c r="C15" s="289" t="str">
        <f>'1c'!C2:I2</f>
        <v>Būvlaukuma sagatavošana</v>
      </c>
      <c r="D15" s="290"/>
      <c r="E15" s="94">
        <f>'1c'!P25</f>
        <v>0</v>
      </c>
      <c r="F15" s="95">
        <f>'1c'!M25</f>
        <v>0</v>
      </c>
      <c r="G15" s="96">
        <f>'1c'!N25</f>
        <v>0</v>
      </c>
      <c r="H15" s="96">
        <f>'1c'!O25</f>
        <v>0</v>
      </c>
      <c r="I15" s="46">
        <f>'1c'!L25</f>
        <v>0</v>
      </c>
    </row>
    <row r="16" spans="1:9" x14ac:dyDescent="0.2">
      <c r="A16" s="53">
        <f>IF(E16=0,0,IF(COUNTBLANK(E16)=1,0,COUNTA($E$15:E16)))</f>
        <v>0</v>
      </c>
      <c r="B16" s="24">
        <f t="shared" si="0"/>
        <v>0</v>
      </c>
      <c r="C16" s="285" t="str">
        <f>'2c'!C2:I2</f>
        <v>Demontāžas darbi</v>
      </c>
      <c r="D16" s="286"/>
      <c r="E16" s="97">
        <f>'2c'!P23</f>
        <v>0</v>
      </c>
      <c r="F16" s="98">
        <f>'2c'!M23</f>
        <v>0</v>
      </c>
      <c r="G16" s="99">
        <f>'2c'!N23</f>
        <v>0</v>
      </c>
      <c r="H16" s="99">
        <f>'2c'!O23</f>
        <v>0</v>
      </c>
      <c r="I16" s="47">
        <f>'2c'!L23</f>
        <v>0</v>
      </c>
    </row>
    <row r="17" spans="1:9" x14ac:dyDescent="0.2">
      <c r="A17" s="53">
        <f>IF(E17=0,0,IF(COUNTBLANK(E17)=1,0,COUNTA($E$15:E17)))</f>
        <v>0</v>
      </c>
      <c r="B17" s="24">
        <f t="shared" si="0"/>
        <v>0</v>
      </c>
      <c r="C17" s="285" t="str">
        <f>'3c'!C2:I2</f>
        <v>Fasādes</v>
      </c>
      <c r="D17" s="286"/>
      <c r="E17" s="100">
        <f>'3c'!P87</f>
        <v>0</v>
      </c>
      <c r="F17" s="98">
        <f>'3c'!M87</f>
        <v>0</v>
      </c>
      <c r="G17" s="99">
        <f>'3c'!N87</f>
        <v>0</v>
      </c>
      <c r="H17" s="99">
        <f>'3c'!O87</f>
        <v>0</v>
      </c>
      <c r="I17" s="47">
        <f>'3c'!L87</f>
        <v>0</v>
      </c>
    </row>
    <row r="18" spans="1:9" x14ac:dyDescent="0.2">
      <c r="A18" s="53">
        <f>IF(E18=0,0,IF(COUNTBLANK(E18)=1,0,COUNTA($E$15:E18)))</f>
        <v>0</v>
      </c>
      <c r="B18" s="24">
        <f t="shared" si="0"/>
        <v>0</v>
      </c>
      <c r="C18" s="285" t="str">
        <f>'4c'!C2:I2</f>
        <v>Logi un durvis</v>
      </c>
      <c r="D18" s="286"/>
      <c r="E18" s="100">
        <f>'4c'!P30</f>
        <v>0</v>
      </c>
      <c r="F18" s="98">
        <f>'4c'!M30</f>
        <v>0</v>
      </c>
      <c r="G18" s="99">
        <f>'4c'!N30</f>
        <v>0</v>
      </c>
      <c r="H18" s="99">
        <f>'4c'!O30</f>
        <v>0</v>
      </c>
      <c r="I18" s="47">
        <f>'4c'!L30</f>
        <v>0</v>
      </c>
    </row>
    <row r="19" spans="1:9" x14ac:dyDescent="0.2">
      <c r="A19" s="53">
        <f>IF(E19=0,0,IF(COUNTBLANK(E19)=1,0,COUNTA($E$15:E19)))</f>
        <v>0</v>
      </c>
      <c r="B19" s="24">
        <f t="shared" si="0"/>
        <v>0</v>
      </c>
      <c r="C19" s="285" t="str">
        <f>'5c'!C2:I2</f>
        <v>Pagraba pārseguma siltināšana</v>
      </c>
      <c r="D19" s="286"/>
      <c r="E19" s="100">
        <f>'5c'!P30</f>
        <v>0</v>
      </c>
      <c r="F19" s="98">
        <f>'5c'!M30</f>
        <v>0</v>
      </c>
      <c r="G19" s="99">
        <f>'5c'!N30</f>
        <v>0</v>
      </c>
      <c r="H19" s="99">
        <f>'5c'!O30</f>
        <v>0</v>
      </c>
      <c r="I19" s="47">
        <f>'5c'!L30</f>
        <v>0</v>
      </c>
    </row>
    <row r="20" spans="1:9" x14ac:dyDescent="0.2">
      <c r="A20" s="53">
        <f>IF(E20=0,0,IF(COUNTBLANK(E20)=1,0,COUNTA($E$15:E20)))</f>
        <v>0</v>
      </c>
      <c r="B20" s="24">
        <f t="shared" si="0"/>
        <v>0</v>
      </c>
      <c r="C20" s="285" t="str">
        <f>'6c'!C2:I2</f>
        <v>Jumta darbi</v>
      </c>
      <c r="D20" s="286"/>
      <c r="E20" s="100">
        <f>'6c'!P45</f>
        <v>0</v>
      </c>
      <c r="F20" s="98">
        <f>'6c'!M45</f>
        <v>0</v>
      </c>
      <c r="G20" s="99">
        <f>'6c'!N45</f>
        <v>0</v>
      </c>
      <c r="H20" s="99">
        <f>'6c'!O45</f>
        <v>0</v>
      </c>
      <c r="I20" s="47">
        <f>'6c'!L45</f>
        <v>0</v>
      </c>
    </row>
    <row r="21" spans="1:9" x14ac:dyDescent="0.2">
      <c r="A21" s="53">
        <f>IF(E21=0,0,IF(COUNTBLANK(E21)=1,0,COUNTA($E$15:E21)))</f>
        <v>0</v>
      </c>
      <c r="B21" s="24">
        <f t="shared" si="0"/>
        <v>0</v>
      </c>
      <c r="C21" s="285" t="str">
        <f>'7c'!C2:I2</f>
        <v>Bēniņu siltināšana</v>
      </c>
      <c r="D21" s="286"/>
      <c r="E21" s="100">
        <f>'7c'!P26</f>
        <v>0</v>
      </c>
      <c r="F21" s="98">
        <f>'7c'!M26</f>
        <v>0</v>
      </c>
      <c r="G21" s="99">
        <f>'7c'!N26</f>
        <v>0</v>
      </c>
      <c r="H21" s="99">
        <f>'7c'!O26</f>
        <v>0</v>
      </c>
      <c r="I21" s="47">
        <f>'7c'!L26</f>
        <v>0</v>
      </c>
    </row>
    <row r="22" spans="1:9" x14ac:dyDescent="0.2">
      <c r="A22" s="53">
        <f>IF(E22=0,0,IF(COUNTBLANK(E22)=1,0,COUNTA($E$15:E22)))</f>
        <v>0</v>
      </c>
      <c r="B22" s="24">
        <f t="shared" si="0"/>
        <v>0</v>
      </c>
      <c r="C22" s="285" t="str">
        <f>'8c'!C2:I2</f>
        <v>Labiekārtošana</v>
      </c>
      <c r="D22" s="286"/>
      <c r="E22" s="100">
        <f>'8c'!P24</f>
        <v>0</v>
      </c>
      <c r="F22" s="98">
        <f>'8c'!M24</f>
        <v>0</v>
      </c>
      <c r="G22" s="99">
        <f>'8c'!N24</f>
        <v>0</v>
      </c>
      <c r="H22" s="99">
        <f>'8c'!O24</f>
        <v>0</v>
      </c>
      <c r="I22" s="47">
        <f>'8c'!L24</f>
        <v>0</v>
      </c>
    </row>
    <row r="23" spans="1:9" x14ac:dyDescent="0.2">
      <c r="A23" s="53">
        <f>IF(E23=0,0,IF(COUNTBLANK(E23)=1,0,COUNTA($E$15:E23)))</f>
        <v>0</v>
      </c>
      <c r="B23" s="24">
        <f t="shared" si="0"/>
        <v>0</v>
      </c>
      <c r="C23" s="285" t="str">
        <f>'9c'!C2:I2</f>
        <v>Apkure, vēdināšana un gaisa kondicionēšana</v>
      </c>
      <c r="D23" s="286"/>
      <c r="E23" s="100">
        <f>'9c'!P64</f>
        <v>0</v>
      </c>
      <c r="F23" s="98">
        <f>'9c'!M64</f>
        <v>0</v>
      </c>
      <c r="G23" s="99">
        <f>'9c'!N64</f>
        <v>0</v>
      </c>
      <c r="H23" s="99">
        <f>'9c'!O64</f>
        <v>0</v>
      </c>
      <c r="I23" s="47">
        <f>'9c'!L64</f>
        <v>0</v>
      </c>
    </row>
    <row r="24" spans="1:9" x14ac:dyDescent="0.2">
      <c r="A24" s="53">
        <f>IF(E24=0,0,IF(COUNTBLANK(E24)=1,0,COUNTA($E$15:E24)))</f>
        <v>0</v>
      </c>
      <c r="B24" s="24">
        <f t="shared" si="0"/>
        <v>0</v>
      </c>
      <c r="C24" s="285" t="str">
        <f>'10c'!C2:I2</f>
        <v xml:space="preserve">Apkures sistēmas pārbūve  </v>
      </c>
      <c r="D24" s="286"/>
      <c r="E24" s="100">
        <f>'10c'!P71</f>
        <v>0</v>
      </c>
      <c r="F24" s="98">
        <f>'10c'!M71</f>
        <v>0</v>
      </c>
      <c r="G24" s="99">
        <f>'10c'!N71</f>
        <v>0</v>
      </c>
      <c r="H24" s="99">
        <f>'10c'!O71</f>
        <v>0</v>
      </c>
      <c r="I24" s="47">
        <f>'10c'!L71</f>
        <v>0</v>
      </c>
    </row>
    <row r="25" spans="1:9" ht="10.8" thickBot="1" x14ac:dyDescent="0.25">
      <c r="A25" s="53">
        <f>IF(E25=0,0,IF(COUNTBLANK(E25)=1,0,COUNTA($E$15:E25)))</f>
        <v>0</v>
      </c>
      <c r="B25" s="24">
        <f t="shared" si="0"/>
        <v>0</v>
      </c>
      <c r="C25" s="285" t="str">
        <f>'11c'!C2:I2</f>
        <v>Ūdensapgāde</v>
      </c>
      <c r="D25" s="286"/>
      <c r="E25" s="100">
        <f>'11c'!P52</f>
        <v>0</v>
      </c>
      <c r="F25" s="98">
        <f>'11c'!M52</f>
        <v>0</v>
      </c>
      <c r="G25" s="99">
        <f>'11c'!N52</f>
        <v>0</v>
      </c>
      <c r="H25" s="99">
        <f>'11c'!O52</f>
        <v>0</v>
      </c>
      <c r="I25" s="47">
        <f>'11c'!L52</f>
        <v>0</v>
      </c>
    </row>
    <row r="26" spans="1:9" ht="10.8" thickBot="1" x14ac:dyDescent="0.25">
      <c r="A26" s="270" t="s">
        <v>36</v>
      </c>
      <c r="B26" s="271"/>
      <c r="C26" s="271"/>
      <c r="D26" s="299"/>
      <c r="E26" s="101">
        <f>SUM(E15:E25)</f>
        <v>0</v>
      </c>
      <c r="F26" s="102">
        <f>SUM(F15:F25)</f>
        <v>0</v>
      </c>
      <c r="G26" s="103">
        <f>SUM(G15:G25)</f>
        <v>0</v>
      </c>
      <c r="H26" s="103">
        <f>SUM(H15:H25)</f>
        <v>0</v>
      </c>
      <c r="I26" s="38">
        <f>SUM(I15:I25)</f>
        <v>0</v>
      </c>
    </row>
    <row r="27" spans="1:9" x14ac:dyDescent="0.2">
      <c r="A27" s="272" t="s">
        <v>37</v>
      </c>
      <c r="B27" s="273"/>
      <c r="C27" s="316"/>
      <c r="D27" s="89">
        <f>'Kops a+c+n'!D50</f>
        <v>7.0000000000000007E-2</v>
      </c>
      <c r="E27" s="104">
        <f>ROUND(E26*$D27,2)</f>
        <v>0</v>
      </c>
      <c r="F27" s="39"/>
      <c r="G27" s="39"/>
      <c r="H27" s="39"/>
      <c r="I27" s="39"/>
    </row>
    <row r="28" spans="1:9" x14ac:dyDescent="0.2">
      <c r="A28" s="275" t="s">
        <v>38</v>
      </c>
      <c r="B28" s="276"/>
      <c r="C28" s="313"/>
      <c r="D28" s="90">
        <f>'Kops a+c+n'!D51</f>
        <v>0.02</v>
      </c>
      <c r="E28" s="105">
        <f>ROUND(E27*$D28,2)</f>
        <v>0</v>
      </c>
      <c r="F28" s="39"/>
      <c r="G28" s="39"/>
      <c r="H28" s="39"/>
      <c r="I28" s="39"/>
    </row>
    <row r="29" spans="1:9" x14ac:dyDescent="0.2">
      <c r="A29" s="278" t="s">
        <v>39</v>
      </c>
      <c r="B29" s="279"/>
      <c r="C29" s="314"/>
      <c r="D29" s="90">
        <f>'Kops a+c+n'!D52</f>
        <v>0.08</v>
      </c>
      <c r="E29" s="105">
        <f>ROUND(E26*$D29,2)</f>
        <v>0</v>
      </c>
      <c r="F29" s="39"/>
      <c r="G29" s="39"/>
      <c r="H29" s="39"/>
      <c r="I29" s="39"/>
    </row>
    <row r="30" spans="1:9" ht="10.8" thickBot="1" x14ac:dyDescent="0.25">
      <c r="A30" s="281" t="s">
        <v>40</v>
      </c>
      <c r="B30" s="282"/>
      <c r="C30" s="315"/>
      <c r="D30" s="21"/>
      <c r="E30" s="106">
        <f>SUM(E26:E29)-E28</f>
        <v>0</v>
      </c>
      <c r="F30" s="39"/>
      <c r="G30" s="39"/>
      <c r="H30" s="39"/>
      <c r="I30" s="39"/>
    </row>
    <row r="31" spans="1:9" x14ac:dyDescent="0.2">
      <c r="G31" s="20"/>
    </row>
    <row r="32" spans="1:9" x14ac:dyDescent="0.2">
      <c r="C32" s="16"/>
      <c r="D32" s="16"/>
      <c r="E32" s="16"/>
      <c r="F32" s="22"/>
      <c r="G32" s="22"/>
      <c r="H32" s="22"/>
      <c r="I32" s="22"/>
    </row>
    <row r="35" spans="1:8" x14ac:dyDescent="0.2">
      <c r="A35" s="1" t="s">
        <v>14</v>
      </c>
      <c r="B35" s="16"/>
      <c r="C35" s="284" t="str">
        <f>'Kops a+c+n'!C58:H58</f>
        <v>Gundega Ābelīte 03.06.2024</v>
      </c>
      <c r="D35" s="284"/>
      <c r="E35" s="284"/>
      <c r="F35" s="284"/>
      <c r="G35" s="284"/>
      <c r="H35" s="284"/>
    </row>
    <row r="36" spans="1:8" x14ac:dyDescent="0.2">
      <c r="A36" s="16"/>
      <c r="B36" s="16"/>
      <c r="C36" s="249" t="s">
        <v>15</v>
      </c>
      <c r="D36" s="249"/>
      <c r="E36" s="249"/>
      <c r="F36" s="249"/>
      <c r="G36" s="249"/>
      <c r="H36" s="249"/>
    </row>
    <row r="37" spans="1:8" x14ac:dyDescent="0.2">
      <c r="A37" s="16"/>
      <c r="B37" s="16"/>
      <c r="C37" s="16"/>
      <c r="D37" s="16"/>
      <c r="E37" s="16"/>
      <c r="F37" s="16"/>
      <c r="G37" s="16"/>
      <c r="H37" s="16"/>
    </row>
    <row r="38" spans="1:8" x14ac:dyDescent="0.2">
      <c r="A38" s="268" t="str">
        <f>'Kops a+c+n'!A61:D61</f>
        <v>Tāme sastādīta 2024. gada 3. jūnijā</v>
      </c>
      <c r="B38" s="269"/>
      <c r="C38" s="269"/>
      <c r="D38" s="269"/>
      <c r="F38" s="16"/>
      <c r="G38" s="16"/>
      <c r="H38" s="16"/>
    </row>
    <row r="39" spans="1:8" x14ac:dyDescent="0.2">
      <c r="A39" s="16"/>
      <c r="B39" s="16"/>
      <c r="C39" s="16"/>
      <c r="D39" s="16"/>
      <c r="E39" s="16"/>
      <c r="F39" s="16"/>
      <c r="G39" s="16"/>
      <c r="H39" s="16"/>
    </row>
    <row r="40" spans="1:8" x14ac:dyDescent="0.2">
      <c r="A40" s="1" t="s">
        <v>41</v>
      </c>
      <c r="B40" s="16"/>
      <c r="C40" s="312" t="str">
        <f>'Kops a+c+n'!C63:H63</f>
        <v>Gundega Ābelīte 03.06.2024</v>
      </c>
      <c r="D40" s="312"/>
      <c r="E40" s="312"/>
      <c r="F40" s="312"/>
      <c r="G40" s="312"/>
      <c r="H40" s="312"/>
    </row>
    <row r="41" spans="1:8" x14ac:dyDescent="0.2">
      <c r="A41" s="16"/>
      <c r="B41" s="16"/>
      <c r="C41" s="249" t="s">
        <v>15</v>
      </c>
      <c r="D41" s="249"/>
      <c r="E41" s="249"/>
      <c r="F41" s="249"/>
      <c r="G41" s="249"/>
      <c r="H41" s="249"/>
    </row>
    <row r="42" spans="1:8" x14ac:dyDescent="0.2">
      <c r="A42" s="16"/>
      <c r="B42" s="16"/>
      <c r="C42" s="16"/>
      <c r="D42" s="16"/>
      <c r="E42" s="16"/>
      <c r="F42" s="16"/>
      <c r="G42" s="16"/>
      <c r="H42" s="16"/>
    </row>
    <row r="43" spans="1:8" x14ac:dyDescent="0.2">
      <c r="A43" s="80" t="s">
        <v>43</v>
      </c>
      <c r="B43" s="43"/>
      <c r="C43" s="87" t="str">
        <f>'Kops a+c+n'!C66</f>
        <v>1-00180</v>
      </c>
      <c r="D43" s="43"/>
      <c r="F43" s="16"/>
      <c r="G43" s="16"/>
      <c r="H43" s="16"/>
    </row>
    <row r="53" spans="5:9" x14ac:dyDescent="0.2">
      <c r="E53" s="20"/>
      <c r="F53" s="20"/>
      <c r="G53" s="81"/>
      <c r="H53" s="20"/>
      <c r="I53" s="20"/>
    </row>
    <row r="66" spans="3:3" x14ac:dyDescent="0.2">
      <c r="C66" s="1">
        <f>'Kopt a+c+n'!B31:C31</f>
        <v>0</v>
      </c>
    </row>
  </sheetData>
  <mergeCells count="41">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I13:I14"/>
    <mergeCell ref="C15:D15"/>
    <mergeCell ref="C16:D16"/>
    <mergeCell ref="C17:D17"/>
    <mergeCell ref="C18:D18"/>
    <mergeCell ref="A27:C27"/>
    <mergeCell ref="C25:D25"/>
    <mergeCell ref="A26:D26"/>
    <mergeCell ref="C24:D24"/>
    <mergeCell ref="F13:H13"/>
    <mergeCell ref="C19:D19"/>
    <mergeCell ref="C20:D20"/>
    <mergeCell ref="C21:D21"/>
    <mergeCell ref="C22:D22"/>
    <mergeCell ref="C23:D23"/>
    <mergeCell ref="C40:H40"/>
    <mergeCell ref="C41:H41"/>
    <mergeCell ref="A28:C28"/>
    <mergeCell ref="A29:C29"/>
    <mergeCell ref="A30:C30"/>
    <mergeCell ref="C35:H35"/>
    <mergeCell ref="C36:H36"/>
    <mergeCell ref="A38:D38"/>
  </mergeCells>
  <conditionalFormatting sqref="A15:B25">
    <cfRule type="cellIs" dxfId="334" priority="5" operator="equal">
      <formula>0</formula>
    </cfRule>
  </conditionalFormatting>
  <conditionalFormatting sqref="A15:I25 E26:I26 D27:D29 E27:E30">
    <cfRule type="cellIs" dxfId="333" priority="2" operator="equal">
      <formula>0</formula>
    </cfRule>
  </conditionalFormatting>
  <conditionalFormatting sqref="C35:H35 C40:H40 C43">
    <cfRule type="cellIs" dxfId="332" priority="7" operator="equal">
      <formula>0</formula>
    </cfRule>
  </conditionalFormatting>
  <conditionalFormatting sqref="C40:H40">
    <cfRule type="cellIs" dxfId="331" priority="8" operator="equal">
      <formula>0</formula>
    </cfRule>
  </conditionalFormatting>
  <conditionalFormatting sqref="D6:I9 D10:E11">
    <cfRule type="cellIs" dxfId="330"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sheetPr>
  <dimension ref="A1:I66"/>
  <sheetViews>
    <sheetView zoomScaleNormal="100" workbookViewId="0">
      <selection activeCell="L39" sqref="L39"/>
    </sheetView>
  </sheetViews>
  <sheetFormatPr defaultColWidth="3.6640625" defaultRowHeight="10.199999999999999" x14ac:dyDescent="0.2"/>
  <cols>
    <col min="1" max="1" width="4" style="1" customWidth="1"/>
    <col min="2" max="2" width="5.33203125" style="1" customWidth="1"/>
    <col min="3" max="3" width="28.44140625" style="1" customWidth="1"/>
    <col min="4" max="4" width="6.88671875" style="1" customWidth="1"/>
    <col min="5" max="5" width="11.88671875" style="1" customWidth="1"/>
    <col min="6" max="6" width="9.88671875" style="1" customWidth="1"/>
    <col min="7" max="7" width="10" style="1" customWidth="1"/>
    <col min="8" max="8" width="8.6640625" style="1" customWidth="1"/>
    <col min="9" max="176" width="9.109375" style="1" customWidth="1"/>
    <col min="177" max="177" width="3.6640625" style="1"/>
    <col min="178" max="178" width="4.5546875" style="1" customWidth="1"/>
    <col min="179" max="179" width="5.88671875" style="1" customWidth="1"/>
    <col min="180" max="180" width="36" style="1" customWidth="1"/>
    <col min="181" max="181" width="9.6640625" style="1" customWidth="1"/>
    <col min="182" max="182" width="11.88671875" style="1" customWidth="1"/>
    <col min="183" max="183" width="9" style="1" customWidth="1"/>
    <col min="184" max="184" width="9.6640625" style="1" customWidth="1"/>
    <col min="185" max="185" width="9.33203125" style="1" customWidth="1"/>
    <col min="186" max="186" width="8.6640625" style="1" customWidth="1"/>
    <col min="187" max="187" width="6.88671875" style="1" customWidth="1"/>
    <col min="188" max="432" width="9.109375" style="1" customWidth="1"/>
    <col min="433" max="433" width="3.6640625" style="1"/>
    <col min="434" max="434" width="4.5546875" style="1" customWidth="1"/>
    <col min="435" max="435" width="5.88671875" style="1" customWidth="1"/>
    <col min="436" max="436" width="36" style="1" customWidth="1"/>
    <col min="437" max="437" width="9.6640625" style="1" customWidth="1"/>
    <col min="438" max="438" width="11.88671875" style="1" customWidth="1"/>
    <col min="439" max="439" width="9" style="1" customWidth="1"/>
    <col min="440" max="440" width="9.6640625" style="1" customWidth="1"/>
    <col min="441" max="441" width="9.33203125" style="1" customWidth="1"/>
    <col min="442" max="442" width="8.6640625" style="1" customWidth="1"/>
    <col min="443" max="443" width="6.88671875" style="1" customWidth="1"/>
    <col min="444" max="688" width="9.109375" style="1" customWidth="1"/>
    <col min="689" max="689" width="3.6640625" style="1"/>
    <col min="690" max="690" width="4.5546875" style="1" customWidth="1"/>
    <col min="691" max="691" width="5.88671875" style="1" customWidth="1"/>
    <col min="692" max="692" width="36" style="1" customWidth="1"/>
    <col min="693" max="693" width="9.6640625" style="1" customWidth="1"/>
    <col min="694" max="694" width="11.88671875" style="1" customWidth="1"/>
    <col min="695" max="695" width="9" style="1" customWidth="1"/>
    <col min="696" max="696" width="9.6640625" style="1" customWidth="1"/>
    <col min="697" max="697" width="9.33203125" style="1" customWidth="1"/>
    <col min="698" max="698" width="8.6640625" style="1" customWidth="1"/>
    <col min="699" max="699" width="6.88671875" style="1" customWidth="1"/>
    <col min="700" max="944" width="9.109375" style="1" customWidth="1"/>
    <col min="945" max="945" width="3.6640625" style="1"/>
    <col min="946" max="946" width="4.5546875" style="1" customWidth="1"/>
    <col min="947" max="947" width="5.88671875" style="1" customWidth="1"/>
    <col min="948" max="948" width="36" style="1" customWidth="1"/>
    <col min="949" max="949" width="9.6640625" style="1" customWidth="1"/>
    <col min="950" max="950" width="11.88671875" style="1" customWidth="1"/>
    <col min="951" max="951" width="9" style="1" customWidth="1"/>
    <col min="952" max="952" width="9.6640625" style="1" customWidth="1"/>
    <col min="953" max="953" width="9.33203125" style="1" customWidth="1"/>
    <col min="954" max="954" width="8.6640625" style="1" customWidth="1"/>
    <col min="955" max="955" width="6.88671875" style="1" customWidth="1"/>
    <col min="956" max="1200" width="9.109375" style="1" customWidth="1"/>
    <col min="1201" max="1201" width="3.6640625" style="1"/>
    <col min="1202" max="1202" width="4.5546875" style="1" customWidth="1"/>
    <col min="1203" max="1203" width="5.88671875" style="1" customWidth="1"/>
    <col min="1204" max="1204" width="36" style="1" customWidth="1"/>
    <col min="1205" max="1205" width="9.6640625" style="1" customWidth="1"/>
    <col min="1206" max="1206" width="11.88671875" style="1" customWidth="1"/>
    <col min="1207" max="1207" width="9" style="1" customWidth="1"/>
    <col min="1208" max="1208" width="9.6640625" style="1" customWidth="1"/>
    <col min="1209" max="1209" width="9.33203125" style="1" customWidth="1"/>
    <col min="1210" max="1210" width="8.6640625" style="1" customWidth="1"/>
    <col min="1211" max="1211" width="6.88671875" style="1" customWidth="1"/>
    <col min="1212" max="1456" width="9.109375" style="1" customWidth="1"/>
    <col min="1457" max="1457" width="3.6640625" style="1"/>
    <col min="1458" max="1458" width="4.5546875" style="1" customWidth="1"/>
    <col min="1459" max="1459" width="5.88671875" style="1" customWidth="1"/>
    <col min="1460" max="1460" width="36" style="1" customWidth="1"/>
    <col min="1461" max="1461" width="9.6640625" style="1" customWidth="1"/>
    <col min="1462" max="1462" width="11.88671875" style="1" customWidth="1"/>
    <col min="1463" max="1463" width="9" style="1" customWidth="1"/>
    <col min="1464" max="1464" width="9.6640625" style="1" customWidth="1"/>
    <col min="1465" max="1465" width="9.33203125" style="1" customWidth="1"/>
    <col min="1466" max="1466" width="8.6640625" style="1" customWidth="1"/>
    <col min="1467" max="1467" width="6.88671875" style="1" customWidth="1"/>
    <col min="1468" max="1712" width="9.109375" style="1" customWidth="1"/>
    <col min="1713" max="1713" width="3.6640625" style="1"/>
    <col min="1714" max="1714" width="4.5546875" style="1" customWidth="1"/>
    <col min="1715" max="1715" width="5.88671875" style="1" customWidth="1"/>
    <col min="1716" max="1716" width="36" style="1" customWidth="1"/>
    <col min="1717" max="1717" width="9.6640625" style="1" customWidth="1"/>
    <col min="1718" max="1718" width="11.88671875" style="1" customWidth="1"/>
    <col min="1719" max="1719" width="9" style="1" customWidth="1"/>
    <col min="1720" max="1720" width="9.6640625" style="1" customWidth="1"/>
    <col min="1721" max="1721" width="9.33203125" style="1" customWidth="1"/>
    <col min="1722" max="1722" width="8.6640625" style="1" customWidth="1"/>
    <col min="1723" max="1723" width="6.88671875" style="1" customWidth="1"/>
    <col min="1724" max="1968" width="9.109375" style="1" customWidth="1"/>
    <col min="1969" max="1969" width="3.6640625" style="1"/>
    <col min="1970" max="1970" width="4.5546875" style="1" customWidth="1"/>
    <col min="1971" max="1971" width="5.88671875" style="1" customWidth="1"/>
    <col min="1972" max="1972" width="36" style="1" customWidth="1"/>
    <col min="1973" max="1973" width="9.6640625" style="1" customWidth="1"/>
    <col min="1974" max="1974" width="11.88671875" style="1" customWidth="1"/>
    <col min="1975" max="1975" width="9" style="1" customWidth="1"/>
    <col min="1976" max="1976" width="9.6640625" style="1" customWidth="1"/>
    <col min="1977" max="1977" width="9.33203125" style="1" customWidth="1"/>
    <col min="1978" max="1978" width="8.6640625" style="1" customWidth="1"/>
    <col min="1979" max="1979" width="6.88671875" style="1" customWidth="1"/>
    <col min="1980" max="2224" width="9.109375" style="1" customWidth="1"/>
    <col min="2225" max="2225" width="3.6640625" style="1"/>
    <col min="2226" max="2226" width="4.5546875" style="1" customWidth="1"/>
    <col min="2227" max="2227" width="5.88671875" style="1" customWidth="1"/>
    <col min="2228" max="2228" width="36" style="1" customWidth="1"/>
    <col min="2229" max="2229" width="9.6640625" style="1" customWidth="1"/>
    <col min="2230" max="2230" width="11.88671875" style="1" customWidth="1"/>
    <col min="2231" max="2231" width="9" style="1" customWidth="1"/>
    <col min="2232" max="2232" width="9.6640625" style="1" customWidth="1"/>
    <col min="2233" max="2233" width="9.33203125" style="1" customWidth="1"/>
    <col min="2234" max="2234" width="8.6640625" style="1" customWidth="1"/>
    <col min="2235" max="2235" width="6.88671875" style="1" customWidth="1"/>
    <col min="2236" max="2480" width="9.109375" style="1" customWidth="1"/>
    <col min="2481" max="2481" width="3.6640625" style="1"/>
    <col min="2482" max="2482" width="4.5546875" style="1" customWidth="1"/>
    <col min="2483" max="2483" width="5.88671875" style="1" customWidth="1"/>
    <col min="2484" max="2484" width="36" style="1" customWidth="1"/>
    <col min="2485" max="2485" width="9.6640625" style="1" customWidth="1"/>
    <col min="2486" max="2486" width="11.88671875" style="1" customWidth="1"/>
    <col min="2487" max="2487" width="9" style="1" customWidth="1"/>
    <col min="2488" max="2488" width="9.6640625" style="1" customWidth="1"/>
    <col min="2489" max="2489" width="9.33203125" style="1" customWidth="1"/>
    <col min="2490" max="2490" width="8.6640625" style="1" customWidth="1"/>
    <col min="2491" max="2491" width="6.88671875" style="1" customWidth="1"/>
    <col min="2492" max="2736" width="9.109375" style="1" customWidth="1"/>
    <col min="2737" max="2737" width="3.6640625" style="1"/>
    <col min="2738" max="2738" width="4.5546875" style="1" customWidth="1"/>
    <col min="2739" max="2739" width="5.88671875" style="1" customWidth="1"/>
    <col min="2740" max="2740" width="36" style="1" customWidth="1"/>
    <col min="2741" max="2741" width="9.6640625" style="1" customWidth="1"/>
    <col min="2742" max="2742" width="11.88671875" style="1" customWidth="1"/>
    <col min="2743" max="2743" width="9" style="1" customWidth="1"/>
    <col min="2744" max="2744" width="9.6640625" style="1" customWidth="1"/>
    <col min="2745" max="2745" width="9.33203125" style="1" customWidth="1"/>
    <col min="2746" max="2746" width="8.6640625" style="1" customWidth="1"/>
    <col min="2747" max="2747" width="6.88671875" style="1" customWidth="1"/>
    <col min="2748" max="2992" width="9.109375" style="1" customWidth="1"/>
    <col min="2993" max="2993" width="3.6640625" style="1"/>
    <col min="2994" max="2994" width="4.5546875" style="1" customWidth="1"/>
    <col min="2995" max="2995" width="5.88671875" style="1" customWidth="1"/>
    <col min="2996" max="2996" width="36" style="1" customWidth="1"/>
    <col min="2997" max="2997" width="9.6640625" style="1" customWidth="1"/>
    <col min="2998" max="2998" width="11.88671875" style="1" customWidth="1"/>
    <col min="2999" max="2999" width="9" style="1" customWidth="1"/>
    <col min="3000" max="3000" width="9.6640625" style="1" customWidth="1"/>
    <col min="3001" max="3001" width="9.33203125" style="1" customWidth="1"/>
    <col min="3002" max="3002" width="8.6640625" style="1" customWidth="1"/>
    <col min="3003" max="3003" width="6.88671875" style="1" customWidth="1"/>
    <col min="3004" max="3248" width="9.109375" style="1" customWidth="1"/>
    <col min="3249" max="3249" width="3.6640625" style="1"/>
    <col min="3250" max="3250" width="4.5546875" style="1" customWidth="1"/>
    <col min="3251" max="3251" width="5.88671875" style="1" customWidth="1"/>
    <col min="3252" max="3252" width="36" style="1" customWidth="1"/>
    <col min="3253" max="3253" width="9.6640625" style="1" customWidth="1"/>
    <col min="3254" max="3254" width="11.88671875" style="1" customWidth="1"/>
    <col min="3255" max="3255" width="9" style="1" customWidth="1"/>
    <col min="3256" max="3256" width="9.6640625" style="1" customWidth="1"/>
    <col min="3257" max="3257" width="9.33203125" style="1" customWidth="1"/>
    <col min="3258" max="3258" width="8.6640625" style="1" customWidth="1"/>
    <col min="3259" max="3259" width="6.88671875" style="1" customWidth="1"/>
    <col min="3260" max="3504" width="9.109375" style="1" customWidth="1"/>
    <col min="3505" max="3505" width="3.6640625" style="1"/>
    <col min="3506" max="3506" width="4.5546875" style="1" customWidth="1"/>
    <col min="3507" max="3507" width="5.88671875" style="1" customWidth="1"/>
    <col min="3508" max="3508" width="36" style="1" customWidth="1"/>
    <col min="3509" max="3509" width="9.6640625" style="1" customWidth="1"/>
    <col min="3510" max="3510" width="11.88671875" style="1" customWidth="1"/>
    <col min="3511" max="3511" width="9" style="1" customWidth="1"/>
    <col min="3512" max="3512" width="9.6640625" style="1" customWidth="1"/>
    <col min="3513" max="3513" width="9.33203125" style="1" customWidth="1"/>
    <col min="3514" max="3514" width="8.6640625" style="1" customWidth="1"/>
    <col min="3515" max="3515" width="6.88671875" style="1" customWidth="1"/>
    <col min="3516" max="3760" width="9.109375" style="1" customWidth="1"/>
    <col min="3761" max="3761" width="3.6640625" style="1"/>
    <col min="3762" max="3762" width="4.5546875" style="1" customWidth="1"/>
    <col min="3763" max="3763" width="5.88671875" style="1" customWidth="1"/>
    <col min="3764" max="3764" width="36" style="1" customWidth="1"/>
    <col min="3765" max="3765" width="9.6640625" style="1" customWidth="1"/>
    <col min="3766" max="3766" width="11.88671875" style="1" customWidth="1"/>
    <col min="3767" max="3767" width="9" style="1" customWidth="1"/>
    <col min="3768" max="3768" width="9.6640625" style="1" customWidth="1"/>
    <col min="3769" max="3769" width="9.33203125" style="1" customWidth="1"/>
    <col min="3770" max="3770" width="8.6640625" style="1" customWidth="1"/>
    <col min="3771" max="3771" width="6.88671875" style="1" customWidth="1"/>
    <col min="3772" max="4016" width="9.109375" style="1" customWidth="1"/>
    <col min="4017" max="4017" width="3.6640625" style="1"/>
    <col min="4018" max="4018" width="4.5546875" style="1" customWidth="1"/>
    <col min="4019" max="4019" width="5.88671875" style="1" customWidth="1"/>
    <col min="4020" max="4020" width="36" style="1" customWidth="1"/>
    <col min="4021" max="4021" width="9.6640625" style="1" customWidth="1"/>
    <col min="4022" max="4022" width="11.88671875" style="1" customWidth="1"/>
    <col min="4023" max="4023" width="9" style="1" customWidth="1"/>
    <col min="4024" max="4024" width="9.6640625" style="1" customWidth="1"/>
    <col min="4025" max="4025" width="9.33203125" style="1" customWidth="1"/>
    <col min="4026" max="4026" width="8.6640625" style="1" customWidth="1"/>
    <col min="4027" max="4027" width="6.88671875" style="1" customWidth="1"/>
    <col min="4028" max="4272" width="9.109375" style="1" customWidth="1"/>
    <col min="4273" max="4273" width="3.6640625" style="1"/>
    <col min="4274" max="4274" width="4.5546875" style="1" customWidth="1"/>
    <col min="4275" max="4275" width="5.88671875" style="1" customWidth="1"/>
    <col min="4276" max="4276" width="36" style="1" customWidth="1"/>
    <col min="4277" max="4277" width="9.6640625" style="1" customWidth="1"/>
    <col min="4278" max="4278" width="11.88671875" style="1" customWidth="1"/>
    <col min="4279" max="4279" width="9" style="1" customWidth="1"/>
    <col min="4280" max="4280" width="9.6640625" style="1" customWidth="1"/>
    <col min="4281" max="4281" width="9.33203125" style="1" customWidth="1"/>
    <col min="4282" max="4282" width="8.6640625" style="1" customWidth="1"/>
    <col min="4283" max="4283" width="6.88671875" style="1" customWidth="1"/>
    <col min="4284" max="4528" width="9.109375" style="1" customWidth="1"/>
    <col min="4529" max="4529" width="3.6640625" style="1"/>
    <col min="4530" max="4530" width="4.5546875" style="1" customWidth="1"/>
    <col min="4531" max="4531" width="5.88671875" style="1" customWidth="1"/>
    <col min="4532" max="4532" width="36" style="1" customWidth="1"/>
    <col min="4533" max="4533" width="9.6640625" style="1" customWidth="1"/>
    <col min="4534" max="4534" width="11.88671875" style="1" customWidth="1"/>
    <col min="4535" max="4535" width="9" style="1" customWidth="1"/>
    <col min="4536" max="4536" width="9.6640625" style="1" customWidth="1"/>
    <col min="4537" max="4537" width="9.33203125" style="1" customWidth="1"/>
    <col min="4538" max="4538" width="8.6640625" style="1" customWidth="1"/>
    <col min="4539" max="4539" width="6.88671875" style="1" customWidth="1"/>
    <col min="4540" max="4784" width="9.109375" style="1" customWidth="1"/>
    <col min="4785" max="4785" width="3.6640625" style="1"/>
    <col min="4786" max="4786" width="4.5546875" style="1" customWidth="1"/>
    <col min="4787" max="4787" width="5.88671875" style="1" customWidth="1"/>
    <col min="4788" max="4788" width="36" style="1" customWidth="1"/>
    <col min="4789" max="4789" width="9.6640625" style="1" customWidth="1"/>
    <col min="4790" max="4790" width="11.88671875" style="1" customWidth="1"/>
    <col min="4791" max="4791" width="9" style="1" customWidth="1"/>
    <col min="4792" max="4792" width="9.6640625" style="1" customWidth="1"/>
    <col min="4793" max="4793" width="9.33203125" style="1" customWidth="1"/>
    <col min="4794" max="4794" width="8.6640625" style="1" customWidth="1"/>
    <col min="4795" max="4795" width="6.88671875" style="1" customWidth="1"/>
    <col min="4796" max="5040" width="9.109375" style="1" customWidth="1"/>
    <col min="5041" max="5041" width="3.6640625" style="1"/>
    <col min="5042" max="5042" width="4.5546875" style="1" customWidth="1"/>
    <col min="5043" max="5043" width="5.88671875" style="1" customWidth="1"/>
    <col min="5044" max="5044" width="36" style="1" customWidth="1"/>
    <col min="5045" max="5045" width="9.6640625" style="1" customWidth="1"/>
    <col min="5046" max="5046" width="11.88671875" style="1" customWidth="1"/>
    <col min="5047" max="5047" width="9" style="1" customWidth="1"/>
    <col min="5048" max="5048" width="9.6640625" style="1" customWidth="1"/>
    <col min="5049" max="5049" width="9.33203125" style="1" customWidth="1"/>
    <col min="5050" max="5050" width="8.6640625" style="1" customWidth="1"/>
    <col min="5051" max="5051" width="6.88671875" style="1" customWidth="1"/>
    <col min="5052" max="5296" width="9.109375" style="1" customWidth="1"/>
    <col min="5297" max="5297" width="3.6640625" style="1"/>
    <col min="5298" max="5298" width="4.5546875" style="1" customWidth="1"/>
    <col min="5299" max="5299" width="5.88671875" style="1" customWidth="1"/>
    <col min="5300" max="5300" width="36" style="1" customWidth="1"/>
    <col min="5301" max="5301" width="9.6640625" style="1" customWidth="1"/>
    <col min="5302" max="5302" width="11.88671875" style="1" customWidth="1"/>
    <col min="5303" max="5303" width="9" style="1" customWidth="1"/>
    <col min="5304" max="5304" width="9.6640625" style="1" customWidth="1"/>
    <col min="5305" max="5305" width="9.33203125" style="1" customWidth="1"/>
    <col min="5306" max="5306" width="8.6640625" style="1" customWidth="1"/>
    <col min="5307" max="5307" width="6.88671875" style="1" customWidth="1"/>
    <col min="5308" max="5552" width="9.109375" style="1" customWidth="1"/>
    <col min="5553" max="5553" width="3.6640625" style="1"/>
    <col min="5554" max="5554" width="4.5546875" style="1" customWidth="1"/>
    <col min="5555" max="5555" width="5.88671875" style="1" customWidth="1"/>
    <col min="5556" max="5556" width="36" style="1" customWidth="1"/>
    <col min="5557" max="5557" width="9.6640625" style="1" customWidth="1"/>
    <col min="5558" max="5558" width="11.88671875" style="1" customWidth="1"/>
    <col min="5559" max="5559" width="9" style="1" customWidth="1"/>
    <col min="5560" max="5560" width="9.6640625" style="1" customWidth="1"/>
    <col min="5561" max="5561" width="9.33203125" style="1" customWidth="1"/>
    <col min="5562" max="5562" width="8.6640625" style="1" customWidth="1"/>
    <col min="5563" max="5563" width="6.88671875" style="1" customWidth="1"/>
    <col min="5564" max="5808" width="9.109375" style="1" customWidth="1"/>
    <col min="5809" max="5809" width="3.6640625" style="1"/>
    <col min="5810" max="5810" width="4.5546875" style="1" customWidth="1"/>
    <col min="5811" max="5811" width="5.88671875" style="1" customWidth="1"/>
    <col min="5812" max="5812" width="36" style="1" customWidth="1"/>
    <col min="5813" max="5813" width="9.6640625" style="1" customWidth="1"/>
    <col min="5814" max="5814" width="11.88671875" style="1" customWidth="1"/>
    <col min="5815" max="5815" width="9" style="1" customWidth="1"/>
    <col min="5816" max="5816" width="9.6640625" style="1" customWidth="1"/>
    <col min="5817" max="5817" width="9.33203125" style="1" customWidth="1"/>
    <col min="5818" max="5818" width="8.6640625" style="1" customWidth="1"/>
    <col min="5819" max="5819" width="6.88671875" style="1" customWidth="1"/>
    <col min="5820" max="6064" width="9.109375" style="1" customWidth="1"/>
    <col min="6065" max="6065" width="3.6640625" style="1"/>
    <col min="6066" max="6066" width="4.5546875" style="1" customWidth="1"/>
    <col min="6067" max="6067" width="5.88671875" style="1" customWidth="1"/>
    <col min="6068" max="6068" width="36" style="1" customWidth="1"/>
    <col min="6069" max="6069" width="9.6640625" style="1" customWidth="1"/>
    <col min="6070" max="6070" width="11.88671875" style="1" customWidth="1"/>
    <col min="6071" max="6071" width="9" style="1" customWidth="1"/>
    <col min="6072" max="6072" width="9.6640625" style="1" customWidth="1"/>
    <col min="6073" max="6073" width="9.33203125" style="1" customWidth="1"/>
    <col min="6074" max="6074" width="8.6640625" style="1" customWidth="1"/>
    <col min="6075" max="6075" width="6.88671875" style="1" customWidth="1"/>
    <col min="6076" max="6320" width="9.109375" style="1" customWidth="1"/>
    <col min="6321" max="6321" width="3.6640625" style="1"/>
    <col min="6322" max="6322" width="4.5546875" style="1" customWidth="1"/>
    <col min="6323" max="6323" width="5.88671875" style="1" customWidth="1"/>
    <col min="6324" max="6324" width="36" style="1" customWidth="1"/>
    <col min="6325" max="6325" width="9.6640625" style="1" customWidth="1"/>
    <col min="6326" max="6326" width="11.88671875" style="1" customWidth="1"/>
    <col min="6327" max="6327" width="9" style="1" customWidth="1"/>
    <col min="6328" max="6328" width="9.6640625" style="1" customWidth="1"/>
    <col min="6329" max="6329" width="9.33203125" style="1" customWidth="1"/>
    <col min="6330" max="6330" width="8.6640625" style="1" customWidth="1"/>
    <col min="6331" max="6331" width="6.88671875" style="1" customWidth="1"/>
    <col min="6332" max="6576" width="9.109375" style="1" customWidth="1"/>
    <col min="6577" max="6577" width="3.6640625" style="1"/>
    <col min="6578" max="6578" width="4.5546875" style="1" customWidth="1"/>
    <col min="6579" max="6579" width="5.88671875" style="1" customWidth="1"/>
    <col min="6580" max="6580" width="36" style="1" customWidth="1"/>
    <col min="6581" max="6581" width="9.6640625" style="1" customWidth="1"/>
    <col min="6582" max="6582" width="11.88671875" style="1" customWidth="1"/>
    <col min="6583" max="6583" width="9" style="1" customWidth="1"/>
    <col min="6584" max="6584" width="9.6640625" style="1" customWidth="1"/>
    <col min="6585" max="6585" width="9.33203125" style="1" customWidth="1"/>
    <col min="6586" max="6586" width="8.6640625" style="1" customWidth="1"/>
    <col min="6587" max="6587" width="6.88671875" style="1" customWidth="1"/>
    <col min="6588" max="6832" width="9.109375" style="1" customWidth="1"/>
    <col min="6833" max="6833" width="3.6640625" style="1"/>
    <col min="6834" max="6834" width="4.5546875" style="1" customWidth="1"/>
    <col min="6835" max="6835" width="5.88671875" style="1" customWidth="1"/>
    <col min="6836" max="6836" width="36" style="1" customWidth="1"/>
    <col min="6837" max="6837" width="9.6640625" style="1" customWidth="1"/>
    <col min="6838" max="6838" width="11.88671875" style="1" customWidth="1"/>
    <col min="6839" max="6839" width="9" style="1" customWidth="1"/>
    <col min="6840" max="6840" width="9.6640625" style="1" customWidth="1"/>
    <col min="6841" max="6841" width="9.33203125" style="1" customWidth="1"/>
    <col min="6842" max="6842" width="8.6640625" style="1" customWidth="1"/>
    <col min="6843" max="6843" width="6.88671875" style="1" customWidth="1"/>
    <col min="6844" max="7088" width="9.109375" style="1" customWidth="1"/>
    <col min="7089" max="7089" width="3.6640625" style="1"/>
    <col min="7090" max="7090" width="4.5546875" style="1" customWidth="1"/>
    <col min="7091" max="7091" width="5.88671875" style="1" customWidth="1"/>
    <col min="7092" max="7092" width="36" style="1" customWidth="1"/>
    <col min="7093" max="7093" width="9.6640625" style="1" customWidth="1"/>
    <col min="7094" max="7094" width="11.88671875" style="1" customWidth="1"/>
    <col min="7095" max="7095" width="9" style="1" customWidth="1"/>
    <col min="7096" max="7096" width="9.6640625" style="1" customWidth="1"/>
    <col min="7097" max="7097" width="9.33203125" style="1" customWidth="1"/>
    <col min="7098" max="7098" width="8.6640625" style="1" customWidth="1"/>
    <col min="7099" max="7099" width="6.88671875" style="1" customWidth="1"/>
    <col min="7100" max="7344" width="9.109375" style="1" customWidth="1"/>
    <col min="7345" max="7345" width="3.6640625" style="1"/>
    <col min="7346" max="7346" width="4.5546875" style="1" customWidth="1"/>
    <col min="7347" max="7347" width="5.88671875" style="1" customWidth="1"/>
    <col min="7348" max="7348" width="36" style="1" customWidth="1"/>
    <col min="7349" max="7349" width="9.6640625" style="1" customWidth="1"/>
    <col min="7350" max="7350" width="11.88671875" style="1" customWidth="1"/>
    <col min="7351" max="7351" width="9" style="1" customWidth="1"/>
    <col min="7352" max="7352" width="9.6640625" style="1" customWidth="1"/>
    <col min="7353" max="7353" width="9.33203125" style="1" customWidth="1"/>
    <col min="7354" max="7354" width="8.6640625" style="1" customWidth="1"/>
    <col min="7355" max="7355" width="6.88671875" style="1" customWidth="1"/>
    <col min="7356" max="7600" width="9.109375" style="1" customWidth="1"/>
    <col min="7601" max="7601" width="3.6640625" style="1"/>
    <col min="7602" max="7602" width="4.5546875" style="1" customWidth="1"/>
    <col min="7603" max="7603" width="5.88671875" style="1" customWidth="1"/>
    <col min="7604" max="7604" width="36" style="1" customWidth="1"/>
    <col min="7605" max="7605" width="9.6640625" style="1" customWidth="1"/>
    <col min="7606" max="7606" width="11.88671875" style="1" customWidth="1"/>
    <col min="7607" max="7607" width="9" style="1" customWidth="1"/>
    <col min="7608" max="7608" width="9.6640625" style="1" customWidth="1"/>
    <col min="7609" max="7609" width="9.33203125" style="1" customWidth="1"/>
    <col min="7610" max="7610" width="8.6640625" style="1" customWidth="1"/>
    <col min="7611" max="7611" width="6.88671875" style="1" customWidth="1"/>
    <col min="7612" max="7856" width="9.109375" style="1" customWidth="1"/>
    <col min="7857" max="7857" width="3.6640625" style="1"/>
    <col min="7858" max="7858" width="4.5546875" style="1" customWidth="1"/>
    <col min="7859" max="7859" width="5.88671875" style="1" customWidth="1"/>
    <col min="7860" max="7860" width="36" style="1" customWidth="1"/>
    <col min="7861" max="7861" width="9.6640625" style="1" customWidth="1"/>
    <col min="7862" max="7862" width="11.88671875" style="1" customWidth="1"/>
    <col min="7863" max="7863" width="9" style="1" customWidth="1"/>
    <col min="7864" max="7864" width="9.6640625" style="1" customWidth="1"/>
    <col min="7865" max="7865" width="9.33203125" style="1" customWidth="1"/>
    <col min="7866" max="7866" width="8.6640625" style="1" customWidth="1"/>
    <col min="7867" max="7867" width="6.88671875" style="1" customWidth="1"/>
    <col min="7868" max="8112" width="9.109375" style="1" customWidth="1"/>
    <col min="8113" max="8113" width="3.6640625" style="1"/>
    <col min="8114" max="8114" width="4.5546875" style="1" customWidth="1"/>
    <col min="8115" max="8115" width="5.88671875" style="1" customWidth="1"/>
    <col min="8116" max="8116" width="36" style="1" customWidth="1"/>
    <col min="8117" max="8117" width="9.6640625" style="1" customWidth="1"/>
    <col min="8118" max="8118" width="11.88671875" style="1" customWidth="1"/>
    <col min="8119" max="8119" width="9" style="1" customWidth="1"/>
    <col min="8120" max="8120" width="9.6640625" style="1" customWidth="1"/>
    <col min="8121" max="8121" width="9.33203125" style="1" customWidth="1"/>
    <col min="8122" max="8122" width="8.6640625" style="1" customWidth="1"/>
    <col min="8123" max="8123" width="6.88671875" style="1" customWidth="1"/>
    <col min="8124" max="8368" width="9.109375" style="1" customWidth="1"/>
    <col min="8369" max="8369" width="3.6640625" style="1"/>
    <col min="8370" max="8370" width="4.5546875" style="1" customWidth="1"/>
    <col min="8371" max="8371" width="5.88671875" style="1" customWidth="1"/>
    <col min="8372" max="8372" width="36" style="1" customWidth="1"/>
    <col min="8373" max="8373" width="9.6640625" style="1" customWidth="1"/>
    <col min="8374" max="8374" width="11.88671875" style="1" customWidth="1"/>
    <col min="8375" max="8375" width="9" style="1" customWidth="1"/>
    <col min="8376" max="8376" width="9.6640625" style="1" customWidth="1"/>
    <col min="8377" max="8377" width="9.33203125" style="1" customWidth="1"/>
    <col min="8378" max="8378" width="8.6640625" style="1" customWidth="1"/>
    <col min="8379" max="8379" width="6.88671875" style="1" customWidth="1"/>
    <col min="8380" max="8624" width="9.109375" style="1" customWidth="1"/>
    <col min="8625" max="8625" width="3.6640625" style="1"/>
    <col min="8626" max="8626" width="4.5546875" style="1" customWidth="1"/>
    <col min="8627" max="8627" width="5.88671875" style="1" customWidth="1"/>
    <col min="8628" max="8628" width="36" style="1" customWidth="1"/>
    <col min="8629" max="8629" width="9.6640625" style="1" customWidth="1"/>
    <col min="8630" max="8630" width="11.88671875" style="1" customWidth="1"/>
    <col min="8631" max="8631" width="9" style="1" customWidth="1"/>
    <col min="8632" max="8632" width="9.6640625" style="1" customWidth="1"/>
    <col min="8633" max="8633" width="9.33203125" style="1" customWidth="1"/>
    <col min="8634" max="8634" width="8.6640625" style="1" customWidth="1"/>
    <col min="8635" max="8635" width="6.88671875" style="1" customWidth="1"/>
    <col min="8636" max="8880" width="9.109375" style="1" customWidth="1"/>
    <col min="8881" max="8881" width="3.6640625" style="1"/>
    <col min="8882" max="8882" width="4.5546875" style="1" customWidth="1"/>
    <col min="8883" max="8883" width="5.88671875" style="1" customWidth="1"/>
    <col min="8884" max="8884" width="36" style="1" customWidth="1"/>
    <col min="8885" max="8885" width="9.6640625" style="1" customWidth="1"/>
    <col min="8886" max="8886" width="11.88671875" style="1" customWidth="1"/>
    <col min="8887" max="8887" width="9" style="1" customWidth="1"/>
    <col min="8888" max="8888" width="9.6640625" style="1" customWidth="1"/>
    <col min="8889" max="8889" width="9.33203125" style="1" customWidth="1"/>
    <col min="8890" max="8890" width="8.6640625" style="1" customWidth="1"/>
    <col min="8891" max="8891" width="6.88671875" style="1" customWidth="1"/>
    <col min="8892" max="9136" width="9.109375" style="1" customWidth="1"/>
    <col min="9137" max="9137" width="3.6640625" style="1"/>
    <col min="9138" max="9138" width="4.5546875" style="1" customWidth="1"/>
    <col min="9139" max="9139" width="5.88671875" style="1" customWidth="1"/>
    <col min="9140" max="9140" width="36" style="1" customWidth="1"/>
    <col min="9141" max="9141" width="9.6640625" style="1" customWidth="1"/>
    <col min="9142" max="9142" width="11.88671875" style="1" customWidth="1"/>
    <col min="9143" max="9143" width="9" style="1" customWidth="1"/>
    <col min="9144" max="9144" width="9.6640625" style="1" customWidth="1"/>
    <col min="9145" max="9145" width="9.33203125" style="1" customWidth="1"/>
    <col min="9146" max="9146" width="8.6640625" style="1" customWidth="1"/>
    <col min="9147" max="9147" width="6.88671875" style="1" customWidth="1"/>
    <col min="9148" max="9392" width="9.109375" style="1" customWidth="1"/>
    <col min="9393" max="9393" width="3.6640625" style="1"/>
    <col min="9394" max="9394" width="4.5546875" style="1" customWidth="1"/>
    <col min="9395" max="9395" width="5.88671875" style="1" customWidth="1"/>
    <col min="9396" max="9396" width="36" style="1" customWidth="1"/>
    <col min="9397" max="9397" width="9.6640625" style="1" customWidth="1"/>
    <col min="9398" max="9398" width="11.88671875" style="1" customWidth="1"/>
    <col min="9399" max="9399" width="9" style="1" customWidth="1"/>
    <col min="9400" max="9400" width="9.6640625" style="1" customWidth="1"/>
    <col min="9401" max="9401" width="9.33203125" style="1" customWidth="1"/>
    <col min="9402" max="9402" width="8.6640625" style="1" customWidth="1"/>
    <col min="9403" max="9403" width="6.88671875" style="1" customWidth="1"/>
    <col min="9404" max="9648" width="9.109375" style="1" customWidth="1"/>
    <col min="9649" max="9649" width="3.6640625" style="1"/>
    <col min="9650" max="9650" width="4.5546875" style="1" customWidth="1"/>
    <col min="9651" max="9651" width="5.88671875" style="1" customWidth="1"/>
    <col min="9652" max="9652" width="36" style="1" customWidth="1"/>
    <col min="9653" max="9653" width="9.6640625" style="1" customWidth="1"/>
    <col min="9654" max="9654" width="11.88671875" style="1" customWidth="1"/>
    <col min="9655" max="9655" width="9" style="1" customWidth="1"/>
    <col min="9656" max="9656" width="9.6640625" style="1" customWidth="1"/>
    <col min="9657" max="9657" width="9.33203125" style="1" customWidth="1"/>
    <col min="9658" max="9658" width="8.6640625" style="1" customWidth="1"/>
    <col min="9659" max="9659" width="6.88671875" style="1" customWidth="1"/>
    <col min="9660" max="9904" width="9.109375" style="1" customWidth="1"/>
    <col min="9905" max="9905" width="3.6640625" style="1"/>
    <col min="9906" max="9906" width="4.5546875" style="1" customWidth="1"/>
    <col min="9907" max="9907" width="5.88671875" style="1" customWidth="1"/>
    <col min="9908" max="9908" width="36" style="1" customWidth="1"/>
    <col min="9909" max="9909" width="9.6640625" style="1" customWidth="1"/>
    <col min="9910" max="9910" width="11.88671875" style="1" customWidth="1"/>
    <col min="9911" max="9911" width="9" style="1" customWidth="1"/>
    <col min="9912" max="9912" width="9.6640625" style="1" customWidth="1"/>
    <col min="9913" max="9913" width="9.33203125" style="1" customWidth="1"/>
    <col min="9914" max="9914" width="8.6640625" style="1" customWidth="1"/>
    <col min="9915" max="9915" width="6.88671875" style="1" customWidth="1"/>
    <col min="9916" max="10160" width="9.109375" style="1" customWidth="1"/>
    <col min="10161" max="10161" width="3.6640625" style="1"/>
    <col min="10162" max="10162" width="4.5546875" style="1" customWidth="1"/>
    <col min="10163" max="10163" width="5.88671875" style="1" customWidth="1"/>
    <col min="10164" max="10164" width="36" style="1" customWidth="1"/>
    <col min="10165" max="10165" width="9.6640625" style="1" customWidth="1"/>
    <col min="10166" max="10166" width="11.88671875" style="1" customWidth="1"/>
    <col min="10167" max="10167" width="9" style="1" customWidth="1"/>
    <col min="10168" max="10168" width="9.6640625" style="1" customWidth="1"/>
    <col min="10169" max="10169" width="9.33203125" style="1" customWidth="1"/>
    <col min="10170" max="10170" width="8.6640625" style="1" customWidth="1"/>
    <col min="10171" max="10171" width="6.88671875" style="1" customWidth="1"/>
    <col min="10172" max="10416" width="9.109375" style="1" customWidth="1"/>
    <col min="10417" max="10417" width="3.6640625" style="1"/>
    <col min="10418" max="10418" width="4.5546875" style="1" customWidth="1"/>
    <col min="10419" max="10419" width="5.88671875" style="1" customWidth="1"/>
    <col min="10420" max="10420" width="36" style="1" customWidth="1"/>
    <col min="10421" max="10421" width="9.6640625" style="1" customWidth="1"/>
    <col min="10422" max="10422" width="11.88671875" style="1" customWidth="1"/>
    <col min="10423" max="10423" width="9" style="1" customWidth="1"/>
    <col min="10424" max="10424" width="9.6640625" style="1" customWidth="1"/>
    <col min="10425" max="10425" width="9.33203125" style="1" customWidth="1"/>
    <col min="10426" max="10426" width="8.6640625" style="1" customWidth="1"/>
    <col min="10427" max="10427" width="6.88671875" style="1" customWidth="1"/>
    <col min="10428" max="10672" width="9.109375" style="1" customWidth="1"/>
    <col min="10673" max="10673" width="3.6640625" style="1"/>
    <col min="10674" max="10674" width="4.5546875" style="1" customWidth="1"/>
    <col min="10675" max="10675" width="5.88671875" style="1" customWidth="1"/>
    <col min="10676" max="10676" width="36" style="1" customWidth="1"/>
    <col min="10677" max="10677" width="9.6640625" style="1" customWidth="1"/>
    <col min="10678" max="10678" width="11.88671875" style="1" customWidth="1"/>
    <col min="10679" max="10679" width="9" style="1" customWidth="1"/>
    <col min="10680" max="10680" width="9.6640625" style="1" customWidth="1"/>
    <col min="10681" max="10681" width="9.33203125" style="1" customWidth="1"/>
    <col min="10682" max="10682" width="8.6640625" style="1" customWidth="1"/>
    <col min="10683" max="10683" width="6.88671875" style="1" customWidth="1"/>
    <col min="10684" max="10928" width="9.109375" style="1" customWidth="1"/>
    <col min="10929" max="10929" width="3.6640625" style="1"/>
    <col min="10930" max="10930" width="4.5546875" style="1" customWidth="1"/>
    <col min="10931" max="10931" width="5.88671875" style="1" customWidth="1"/>
    <col min="10932" max="10932" width="36" style="1" customWidth="1"/>
    <col min="10933" max="10933" width="9.6640625" style="1" customWidth="1"/>
    <col min="10934" max="10934" width="11.88671875" style="1" customWidth="1"/>
    <col min="10935" max="10935" width="9" style="1" customWidth="1"/>
    <col min="10936" max="10936" width="9.6640625" style="1" customWidth="1"/>
    <col min="10937" max="10937" width="9.33203125" style="1" customWidth="1"/>
    <col min="10938" max="10938" width="8.6640625" style="1" customWidth="1"/>
    <col min="10939" max="10939" width="6.88671875" style="1" customWidth="1"/>
    <col min="10940" max="11184" width="9.109375" style="1" customWidth="1"/>
    <col min="11185" max="11185" width="3.6640625" style="1"/>
    <col min="11186" max="11186" width="4.5546875" style="1" customWidth="1"/>
    <col min="11187" max="11187" width="5.88671875" style="1" customWidth="1"/>
    <col min="11188" max="11188" width="36" style="1" customWidth="1"/>
    <col min="11189" max="11189" width="9.6640625" style="1" customWidth="1"/>
    <col min="11190" max="11190" width="11.88671875" style="1" customWidth="1"/>
    <col min="11191" max="11191" width="9" style="1" customWidth="1"/>
    <col min="11192" max="11192" width="9.6640625" style="1" customWidth="1"/>
    <col min="11193" max="11193" width="9.33203125" style="1" customWidth="1"/>
    <col min="11194" max="11194" width="8.6640625" style="1" customWidth="1"/>
    <col min="11195" max="11195" width="6.88671875" style="1" customWidth="1"/>
    <col min="11196" max="11440" width="9.109375" style="1" customWidth="1"/>
    <col min="11441" max="11441" width="3.6640625" style="1"/>
    <col min="11442" max="11442" width="4.5546875" style="1" customWidth="1"/>
    <col min="11443" max="11443" width="5.88671875" style="1" customWidth="1"/>
    <col min="11444" max="11444" width="36" style="1" customWidth="1"/>
    <col min="11445" max="11445" width="9.6640625" style="1" customWidth="1"/>
    <col min="11446" max="11446" width="11.88671875" style="1" customWidth="1"/>
    <col min="11447" max="11447" width="9" style="1" customWidth="1"/>
    <col min="11448" max="11448" width="9.6640625" style="1" customWidth="1"/>
    <col min="11449" max="11449" width="9.33203125" style="1" customWidth="1"/>
    <col min="11450" max="11450" width="8.6640625" style="1" customWidth="1"/>
    <col min="11451" max="11451" width="6.88671875" style="1" customWidth="1"/>
    <col min="11452" max="11696" width="9.109375" style="1" customWidth="1"/>
    <col min="11697" max="11697" width="3.6640625" style="1"/>
    <col min="11698" max="11698" width="4.5546875" style="1" customWidth="1"/>
    <col min="11699" max="11699" width="5.88671875" style="1" customWidth="1"/>
    <col min="11700" max="11700" width="36" style="1" customWidth="1"/>
    <col min="11701" max="11701" width="9.6640625" style="1" customWidth="1"/>
    <col min="11702" max="11702" width="11.88671875" style="1" customWidth="1"/>
    <col min="11703" max="11703" width="9" style="1" customWidth="1"/>
    <col min="11704" max="11704" width="9.6640625" style="1" customWidth="1"/>
    <col min="11705" max="11705" width="9.33203125" style="1" customWidth="1"/>
    <col min="11706" max="11706" width="8.6640625" style="1" customWidth="1"/>
    <col min="11707" max="11707" width="6.88671875" style="1" customWidth="1"/>
    <col min="11708" max="11952" width="9.109375" style="1" customWidth="1"/>
    <col min="11953" max="11953" width="3.6640625" style="1"/>
    <col min="11954" max="11954" width="4.5546875" style="1" customWidth="1"/>
    <col min="11955" max="11955" width="5.88671875" style="1" customWidth="1"/>
    <col min="11956" max="11956" width="36" style="1" customWidth="1"/>
    <col min="11957" max="11957" width="9.6640625" style="1" customWidth="1"/>
    <col min="11958" max="11958" width="11.88671875" style="1" customWidth="1"/>
    <col min="11959" max="11959" width="9" style="1" customWidth="1"/>
    <col min="11960" max="11960" width="9.6640625" style="1" customWidth="1"/>
    <col min="11961" max="11961" width="9.33203125" style="1" customWidth="1"/>
    <col min="11962" max="11962" width="8.6640625" style="1" customWidth="1"/>
    <col min="11963" max="11963" width="6.88671875" style="1" customWidth="1"/>
    <col min="11964" max="12208" width="9.109375" style="1" customWidth="1"/>
    <col min="12209" max="12209" width="3.6640625" style="1"/>
    <col min="12210" max="12210" width="4.5546875" style="1" customWidth="1"/>
    <col min="12211" max="12211" width="5.88671875" style="1" customWidth="1"/>
    <col min="12212" max="12212" width="36" style="1" customWidth="1"/>
    <col min="12213" max="12213" width="9.6640625" style="1" customWidth="1"/>
    <col min="12214" max="12214" width="11.88671875" style="1" customWidth="1"/>
    <col min="12215" max="12215" width="9" style="1" customWidth="1"/>
    <col min="12216" max="12216" width="9.6640625" style="1" customWidth="1"/>
    <col min="12217" max="12217" width="9.33203125" style="1" customWidth="1"/>
    <col min="12218" max="12218" width="8.6640625" style="1" customWidth="1"/>
    <col min="12219" max="12219" width="6.88671875" style="1" customWidth="1"/>
    <col min="12220" max="12464" width="9.109375" style="1" customWidth="1"/>
    <col min="12465" max="12465" width="3.6640625" style="1"/>
    <col min="12466" max="12466" width="4.5546875" style="1" customWidth="1"/>
    <col min="12467" max="12467" width="5.88671875" style="1" customWidth="1"/>
    <col min="12468" max="12468" width="36" style="1" customWidth="1"/>
    <col min="12469" max="12469" width="9.6640625" style="1" customWidth="1"/>
    <col min="12470" max="12470" width="11.88671875" style="1" customWidth="1"/>
    <col min="12471" max="12471" width="9" style="1" customWidth="1"/>
    <col min="12472" max="12472" width="9.6640625" style="1" customWidth="1"/>
    <col min="12473" max="12473" width="9.33203125" style="1" customWidth="1"/>
    <col min="12474" max="12474" width="8.6640625" style="1" customWidth="1"/>
    <col min="12475" max="12475" width="6.88671875" style="1" customWidth="1"/>
    <col min="12476" max="12720" width="9.109375" style="1" customWidth="1"/>
    <col min="12721" max="12721" width="3.6640625" style="1"/>
    <col min="12722" max="12722" width="4.5546875" style="1" customWidth="1"/>
    <col min="12723" max="12723" width="5.88671875" style="1" customWidth="1"/>
    <col min="12724" max="12724" width="36" style="1" customWidth="1"/>
    <col min="12725" max="12725" width="9.6640625" style="1" customWidth="1"/>
    <col min="12726" max="12726" width="11.88671875" style="1" customWidth="1"/>
    <col min="12727" max="12727" width="9" style="1" customWidth="1"/>
    <col min="12728" max="12728" width="9.6640625" style="1" customWidth="1"/>
    <col min="12729" max="12729" width="9.33203125" style="1" customWidth="1"/>
    <col min="12730" max="12730" width="8.6640625" style="1" customWidth="1"/>
    <col min="12731" max="12731" width="6.88671875" style="1" customWidth="1"/>
    <col min="12732" max="12976" width="9.109375" style="1" customWidth="1"/>
    <col min="12977" max="12977" width="3.6640625" style="1"/>
    <col min="12978" max="12978" width="4.5546875" style="1" customWidth="1"/>
    <col min="12979" max="12979" width="5.88671875" style="1" customWidth="1"/>
    <col min="12980" max="12980" width="36" style="1" customWidth="1"/>
    <col min="12981" max="12981" width="9.6640625" style="1" customWidth="1"/>
    <col min="12982" max="12982" width="11.88671875" style="1" customWidth="1"/>
    <col min="12983" max="12983" width="9" style="1" customWidth="1"/>
    <col min="12984" max="12984" width="9.6640625" style="1" customWidth="1"/>
    <col min="12985" max="12985" width="9.33203125" style="1" customWidth="1"/>
    <col min="12986" max="12986" width="8.6640625" style="1" customWidth="1"/>
    <col min="12987" max="12987" width="6.88671875" style="1" customWidth="1"/>
    <col min="12988" max="13232" width="9.109375" style="1" customWidth="1"/>
    <col min="13233" max="13233" width="3.6640625" style="1"/>
    <col min="13234" max="13234" width="4.5546875" style="1" customWidth="1"/>
    <col min="13235" max="13235" width="5.88671875" style="1" customWidth="1"/>
    <col min="13236" max="13236" width="36" style="1" customWidth="1"/>
    <col min="13237" max="13237" width="9.6640625" style="1" customWidth="1"/>
    <col min="13238" max="13238" width="11.88671875" style="1" customWidth="1"/>
    <col min="13239" max="13239" width="9" style="1" customWidth="1"/>
    <col min="13240" max="13240" width="9.6640625" style="1" customWidth="1"/>
    <col min="13241" max="13241" width="9.33203125" style="1" customWidth="1"/>
    <col min="13242" max="13242" width="8.6640625" style="1" customWidth="1"/>
    <col min="13243" max="13243" width="6.88671875" style="1" customWidth="1"/>
    <col min="13244" max="13488" width="9.109375" style="1" customWidth="1"/>
    <col min="13489" max="13489" width="3.6640625" style="1"/>
    <col min="13490" max="13490" width="4.5546875" style="1" customWidth="1"/>
    <col min="13491" max="13491" width="5.88671875" style="1" customWidth="1"/>
    <col min="13492" max="13492" width="36" style="1" customWidth="1"/>
    <col min="13493" max="13493" width="9.6640625" style="1" customWidth="1"/>
    <col min="13494" max="13494" width="11.88671875" style="1" customWidth="1"/>
    <col min="13495" max="13495" width="9" style="1" customWidth="1"/>
    <col min="13496" max="13496" width="9.6640625" style="1" customWidth="1"/>
    <col min="13497" max="13497" width="9.33203125" style="1" customWidth="1"/>
    <col min="13498" max="13498" width="8.6640625" style="1" customWidth="1"/>
    <col min="13499" max="13499" width="6.88671875" style="1" customWidth="1"/>
    <col min="13500" max="13744" width="9.109375" style="1" customWidth="1"/>
    <col min="13745" max="13745" width="3.6640625" style="1"/>
    <col min="13746" max="13746" width="4.5546875" style="1" customWidth="1"/>
    <col min="13747" max="13747" width="5.88671875" style="1" customWidth="1"/>
    <col min="13748" max="13748" width="36" style="1" customWidth="1"/>
    <col min="13749" max="13749" width="9.6640625" style="1" customWidth="1"/>
    <col min="13750" max="13750" width="11.88671875" style="1" customWidth="1"/>
    <col min="13751" max="13751" width="9" style="1" customWidth="1"/>
    <col min="13752" max="13752" width="9.6640625" style="1" customWidth="1"/>
    <col min="13753" max="13753" width="9.33203125" style="1" customWidth="1"/>
    <col min="13754" max="13754" width="8.6640625" style="1" customWidth="1"/>
    <col min="13755" max="13755" width="6.88671875" style="1" customWidth="1"/>
    <col min="13756" max="14000" width="9.109375" style="1" customWidth="1"/>
    <col min="14001" max="14001" width="3.6640625" style="1"/>
    <col min="14002" max="14002" width="4.5546875" style="1" customWidth="1"/>
    <col min="14003" max="14003" width="5.88671875" style="1" customWidth="1"/>
    <col min="14004" max="14004" width="36" style="1" customWidth="1"/>
    <col min="14005" max="14005" width="9.6640625" style="1" customWidth="1"/>
    <col min="14006" max="14006" width="11.88671875" style="1" customWidth="1"/>
    <col min="14007" max="14007" width="9" style="1" customWidth="1"/>
    <col min="14008" max="14008" width="9.6640625" style="1" customWidth="1"/>
    <col min="14009" max="14009" width="9.33203125" style="1" customWidth="1"/>
    <col min="14010" max="14010" width="8.6640625" style="1" customWidth="1"/>
    <col min="14011" max="14011" width="6.88671875" style="1" customWidth="1"/>
    <col min="14012" max="14256" width="9.109375" style="1" customWidth="1"/>
    <col min="14257" max="14257" width="3.6640625" style="1"/>
    <col min="14258" max="14258" width="4.5546875" style="1" customWidth="1"/>
    <col min="14259" max="14259" width="5.88671875" style="1" customWidth="1"/>
    <col min="14260" max="14260" width="36" style="1" customWidth="1"/>
    <col min="14261" max="14261" width="9.6640625" style="1" customWidth="1"/>
    <col min="14262" max="14262" width="11.88671875" style="1" customWidth="1"/>
    <col min="14263" max="14263" width="9" style="1" customWidth="1"/>
    <col min="14264" max="14264" width="9.6640625" style="1" customWidth="1"/>
    <col min="14265" max="14265" width="9.33203125" style="1" customWidth="1"/>
    <col min="14266" max="14266" width="8.6640625" style="1" customWidth="1"/>
    <col min="14267" max="14267" width="6.88671875" style="1" customWidth="1"/>
    <col min="14268" max="14512" width="9.109375" style="1" customWidth="1"/>
    <col min="14513" max="14513" width="3.6640625" style="1"/>
    <col min="14514" max="14514" width="4.5546875" style="1" customWidth="1"/>
    <col min="14515" max="14515" width="5.88671875" style="1" customWidth="1"/>
    <col min="14516" max="14516" width="36" style="1" customWidth="1"/>
    <col min="14517" max="14517" width="9.6640625" style="1" customWidth="1"/>
    <col min="14518" max="14518" width="11.88671875" style="1" customWidth="1"/>
    <col min="14519" max="14519" width="9" style="1" customWidth="1"/>
    <col min="14520" max="14520" width="9.6640625" style="1" customWidth="1"/>
    <col min="14521" max="14521" width="9.33203125" style="1" customWidth="1"/>
    <col min="14522" max="14522" width="8.6640625" style="1" customWidth="1"/>
    <col min="14523" max="14523" width="6.88671875" style="1" customWidth="1"/>
    <col min="14524" max="14768" width="9.109375" style="1" customWidth="1"/>
    <col min="14769" max="14769" width="3.6640625" style="1"/>
    <col min="14770" max="14770" width="4.5546875" style="1" customWidth="1"/>
    <col min="14771" max="14771" width="5.88671875" style="1" customWidth="1"/>
    <col min="14772" max="14772" width="36" style="1" customWidth="1"/>
    <col min="14773" max="14773" width="9.6640625" style="1" customWidth="1"/>
    <col min="14774" max="14774" width="11.88671875" style="1" customWidth="1"/>
    <col min="14775" max="14775" width="9" style="1" customWidth="1"/>
    <col min="14776" max="14776" width="9.6640625" style="1" customWidth="1"/>
    <col min="14777" max="14777" width="9.33203125" style="1" customWidth="1"/>
    <col min="14778" max="14778" width="8.6640625" style="1" customWidth="1"/>
    <col min="14779" max="14779" width="6.88671875" style="1" customWidth="1"/>
    <col min="14780" max="15024" width="9.109375" style="1" customWidth="1"/>
    <col min="15025" max="15025" width="3.6640625" style="1"/>
    <col min="15026" max="15026" width="4.5546875" style="1" customWidth="1"/>
    <col min="15027" max="15027" width="5.88671875" style="1" customWidth="1"/>
    <col min="15028" max="15028" width="36" style="1" customWidth="1"/>
    <col min="15029" max="15029" width="9.6640625" style="1" customWidth="1"/>
    <col min="15030" max="15030" width="11.88671875" style="1" customWidth="1"/>
    <col min="15031" max="15031" width="9" style="1" customWidth="1"/>
    <col min="15032" max="15032" width="9.6640625" style="1" customWidth="1"/>
    <col min="15033" max="15033" width="9.33203125" style="1" customWidth="1"/>
    <col min="15034" max="15034" width="8.6640625" style="1" customWidth="1"/>
    <col min="15035" max="15035" width="6.88671875" style="1" customWidth="1"/>
    <col min="15036" max="15280" width="9.109375" style="1" customWidth="1"/>
    <col min="15281" max="15281" width="3.6640625" style="1"/>
    <col min="15282" max="15282" width="4.5546875" style="1" customWidth="1"/>
    <col min="15283" max="15283" width="5.88671875" style="1" customWidth="1"/>
    <col min="15284" max="15284" width="36" style="1" customWidth="1"/>
    <col min="15285" max="15285" width="9.6640625" style="1" customWidth="1"/>
    <col min="15286" max="15286" width="11.88671875" style="1" customWidth="1"/>
    <col min="15287" max="15287" width="9" style="1" customWidth="1"/>
    <col min="15288" max="15288" width="9.6640625" style="1" customWidth="1"/>
    <col min="15289" max="15289" width="9.33203125" style="1" customWidth="1"/>
    <col min="15290" max="15290" width="8.6640625" style="1" customWidth="1"/>
    <col min="15291" max="15291" width="6.88671875" style="1" customWidth="1"/>
    <col min="15292" max="15536" width="9.109375" style="1" customWidth="1"/>
    <col min="15537" max="15537" width="3.6640625" style="1"/>
    <col min="15538" max="15538" width="4.5546875" style="1" customWidth="1"/>
    <col min="15539" max="15539" width="5.88671875" style="1" customWidth="1"/>
    <col min="15540" max="15540" width="36" style="1" customWidth="1"/>
    <col min="15541" max="15541" width="9.6640625" style="1" customWidth="1"/>
    <col min="15542" max="15542" width="11.88671875" style="1" customWidth="1"/>
    <col min="15543" max="15543" width="9" style="1" customWidth="1"/>
    <col min="15544" max="15544" width="9.6640625" style="1" customWidth="1"/>
    <col min="15545" max="15545" width="9.33203125" style="1" customWidth="1"/>
    <col min="15546" max="15546" width="8.6640625" style="1" customWidth="1"/>
    <col min="15547" max="15547" width="6.88671875" style="1" customWidth="1"/>
    <col min="15548" max="15792" width="9.109375" style="1" customWidth="1"/>
    <col min="15793" max="15793" width="3.6640625" style="1"/>
    <col min="15794" max="15794" width="4.5546875" style="1" customWidth="1"/>
    <col min="15795" max="15795" width="5.88671875" style="1" customWidth="1"/>
    <col min="15796" max="15796" width="36" style="1" customWidth="1"/>
    <col min="15797" max="15797" width="9.6640625" style="1" customWidth="1"/>
    <col min="15798" max="15798" width="11.88671875" style="1" customWidth="1"/>
    <col min="15799" max="15799" width="9" style="1" customWidth="1"/>
    <col min="15800" max="15800" width="9.6640625" style="1" customWidth="1"/>
    <col min="15801" max="15801" width="9.33203125" style="1" customWidth="1"/>
    <col min="15802" max="15802" width="8.6640625" style="1" customWidth="1"/>
    <col min="15803" max="15803" width="6.88671875" style="1" customWidth="1"/>
    <col min="15804" max="16048" width="9.109375" style="1" customWidth="1"/>
    <col min="16049" max="16049" width="3.6640625" style="1"/>
    <col min="16050" max="16050" width="4.5546875" style="1" customWidth="1"/>
    <col min="16051" max="16051" width="5.88671875" style="1" customWidth="1"/>
    <col min="16052" max="16052" width="36" style="1" customWidth="1"/>
    <col min="16053" max="16053" width="9.6640625" style="1" customWidth="1"/>
    <col min="16054" max="16054" width="11.88671875" style="1" customWidth="1"/>
    <col min="16055" max="16055" width="9" style="1" customWidth="1"/>
    <col min="16056" max="16056" width="9.6640625" style="1" customWidth="1"/>
    <col min="16057" max="16057" width="9.33203125" style="1" customWidth="1"/>
    <col min="16058" max="16058" width="8.6640625" style="1" customWidth="1"/>
    <col min="16059" max="16059" width="6.88671875" style="1" customWidth="1"/>
    <col min="16060" max="16304" width="9.109375" style="1" customWidth="1"/>
    <col min="16305" max="16384" width="3.6640625" style="1"/>
  </cols>
  <sheetData>
    <row r="1" spans="1:9" x14ac:dyDescent="0.2">
      <c r="C1" s="4"/>
      <c r="G1" s="251"/>
      <c r="H1" s="251"/>
      <c r="I1" s="251"/>
    </row>
    <row r="2" spans="1:9" x14ac:dyDescent="0.2">
      <c r="A2" s="291" t="s">
        <v>20</v>
      </c>
      <c r="B2" s="291"/>
      <c r="C2" s="291"/>
      <c r="D2" s="291"/>
      <c r="E2" s="291"/>
      <c r="F2" s="291"/>
      <c r="G2" s="291"/>
      <c r="H2" s="291"/>
      <c r="I2" s="291"/>
    </row>
    <row r="3" spans="1:9" x14ac:dyDescent="0.2">
      <c r="A3" s="2"/>
      <c r="B3" s="2"/>
      <c r="C3" s="2"/>
      <c r="D3" s="2"/>
      <c r="E3" s="2"/>
      <c r="F3" s="2"/>
      <c r="G3" s="2"/>
      <c r="H3" s="2"/>
      <c r="I3" s="2"/>
    </row>
    <row r="4" spans="1:9" x14ac:dyDescent="0.2">
      <c r="A4" s="2"/>
      <c r="B4" s="2"/>
      <c r="C4" s="292" t="s">
        <v>21</v>
      </c>
      <c r="D4" s="292"/>
      <c r="E4" s="292"/>
      <c r="F4" s="292"/>
      <c r="G4" s="292"/>
      <c r="H4" s="292"/>
      <c r="I4" s="292"/>
    </row>
    <row r="5" spans="1:9" ht="11.25" customHeight="1" x14ac:dyDescent="0.2">
      <c r="A5" s="93"/>
      <c r="B5" s="93"/>
      <c r="C5" s="294" t="s">
        <v>19</v>
      </c>
      <c r="D5" s="294"/>
      <c r="E5" s="294"/>
      <c r="F5" s="294"/>
      <c r="G5" s="294"/>
      <c r="H5" s="294"/>
      <c r="I5" s="294"/>
    </row>
    <row r="6" spans="1:9" x14ac:dyDescent="0.2">
      <c r="A6" s="293" t="s">
        <v>22</v>
      </c>
      <c r="B6" s="293"/>
      <c r="C6" s="293"/>
      <c r="D6" s="259" t="str">
        <f>'Kopt a+c+n'!B13</f>
        <v>Daudzdzīvokļu dzīvojamā ēka</v>
      </c>
      <c r="E6" s="259"/>
      <c r="F6" s="259"/>
      <c r="G6" s="259"/>
      <c r="H6" s="259"/>
      <c r="I6" s="259"/>
    </row>
    <row r="7" spans="1:9" x14ac:dyDescent="0.2">
      <c r="A7" s="293" t="s">
        <v>6</v>
      </c>
      <c r="B7" s="293"/>
      <c r="C7" s="293"/>
      <c r="D7" s="260" t="str">
        <f>'Kopt a+c+n'!B14</f>
        <v>Daudzdzīvokļu dzīvojamās ēkas energoefektivitātes paaugstināšana</v>
      </c>
      <c r="E7" s="260"/>
      <c r="F7" s="260"/>
      <c r="G7" s="260"/>
      <c r="H7" s="260"/>
      <c r="I7" s="260"/>
    </row>
    <row r="8" spans="1:9" x14ac:dyDescent="0.2">
      <c r="A8" s="299" t="s">
        <v>23</v>
      </c>
      <c r="B8" s="299"/>
      <c r="C8" s="299"/>
      <c r="D8" s="260" t="str">
        <f>'Kopt a+c+n'!B15</f>
        <v>Meža iela 10, Tukums, Tukuma novads, LV-3101</v>
      </c>
      <c r="E8" s="260"/>
      <c r="F8" s="260"/>
      <c r="G8" s="260"/>
      <c r="H8" s="260"/>
      <c r="I8" s="260"/>
    </row>
    <row r="9" spans="1:9" x14ac:dyDescent="0.2">
      <c r="A9" s="299" t="s">
        <v>24</v>
      </c>
      <c r="B9" s="299"/>
      <c r="C9" s="299"/>
      <c r="D9" s="261" t="str">
        <f>'Kopt a+c+n'!B16</f>
        <v>02.08.2023/M-10</v>
      </c>
      <c r="E9" s="261"/>
      <c r="F9" s="261"/>
      <c r="G9" s="261"/>
      <c r="H9" s="261"/>
      <c r="I9" s="261"/>
    </row>
    <row r="10" spans="1:9" x14ac:dyDescent="0.2">
      <c r="C10" s="4" t="s">
        <v>25</v>
      </c>
      <c r="D10" s="300">
        <f>E30</f>
        <v>0</v>
      </c>
      <c r="E10" s="300"/>
      <c r="F10" s="56"/>
      <c r="G10" s="56"/>
      <c r="H10" s="56"/>
      <c r="I10" s="56"/>
    </row>
    <row r="11" spans="1:9" x14ac:dyDescent="0.2">
      <c r="C11" s="4" t="s">
        <v>26</v>
      </c>
      <c r="D11" s="301">
        <f>I26</f>
        <v>0</v>
      </c>
      <c r="E11" s="301"/>
      <c r="F11" s="56"/>
      <c r="G11" s="56"/>
      <c r="H11" s="56"/>
      <c r="I11" s="56"/>
    </row>
    <row r="12" spans="1:9" ht="10.8" thickBot="1" x14ac:dyDescent="0.25">
      <c r="F12" s="17"/>
      <c r="G12" s="17"/>
      <c r="H12" s="17"/>
      <c r="I12" s="17"/>
    </row>
    <row r="13" spans="1:9" x14ac:dyDescent="0.2">
      <c r="A13" s="304" t="s">
        <v>27</v>
      </c>
      <c r="B13" s="306" t="s">
        <v>28</v>
      </c>
      <c r="C13" s="308" t="s">
        <v>29</v>
      </c>
      <c r="D13" s="309"/>
      <c r="E13" s="302" t="s">
        <v>30</v>
      </c>
      <c r="F13" s="295" t="s">
        <v>31</v>
      </c>
      <c r="G13" s="296"/>
      <c r="H13" s="296"/>
      <c r="I13" s="297" t="s">
        <v>32</v>
      </c>
    </row>
    <row r="14" spans="1:9" ht="21" thickBot="1" x14ac:dyDescent="0.25">
      <c r="A14" s="305"/>
      <c r="B14" s="307"/>
      <c r="C14" s="310"/>
      <c r="D14" s="311"/>
      <c r="E14" s="303"/>
      <c r="F14" s="18" t="s">
        <v>33</v>
      </c>
      <c r="G14" s="19" t="s">
        <v>34</v>
      </c>
      <c r="H14" s="19" t="s">
        <v>35</v>
      </c>
      <c r="I14" s="298"/>
    </row>
    <row r="15" spans="1:9" x14ac:dyDescent="0.2">
      <c r="A15" s="52">
        <f>IF(E15=0,0,IF(COUNTBLANK(E15)=1,0,COUNTA($E$15:E15)))</f>
        <v>0</v>
      </c>
      <c r="B15" s="23">
        <f>IF(A15=0,0,CONCATENATE("N-",A15))</f>
        <v>0</v>
      </c>
      <c r="C15" s="289" t="str">
        <f>'1n'!C2:I2</f>
        <v>Būvlaukuma sagatavošana</v>
      </c>
      <c r="D15" s="290"/>
      <c r="E15" s="94">
        <f>'1n'!P25</f>
        <v>0</v>
      </c>
      <c r="F15" s="95">
        <f>'1n'!M25</f>
        <v>0</v>
      </c>
      <c r="G15" s="96">
        <f>'1n'!N25</f>
        <v>0</v>
      </c>
      <c r="H15" s="96">
        <f>'1n'!O25</f>
        <v>0</v>
      </c>
      <c r="I15" s="46">
        <f>'1n'!L25</f>
        <v>0</v>
      </c>
    </row>
    <row r="16" spans="1:9" x14ac:dyDescent="0.2">
      <c r="A16" s="53">
        <f>IF(E16=0,0,IF(COUNTBLANK(E16)=1,0,COUNTA($E$15:E16)))</f>
        <v>0</v>
      </c>
      <c r="B16" s="24">
        <f t="shared" ref="B16:B25" si="0">IF(A16=0,0,CONCATENATE("N-",A16))</f>
        <v>0</v>
      </c>
      <c r="C16" s="285" t="str">
        <f>'2n'!C2:I2</f>
        <v>Demontāžas darbi</v>
      </c>
      <c r="D16" s="286"/>
      <c r="E16" s="97">
        <f>'2n'!P23</f>
        <v>0</v>
      </c>
      <c r="F16" s="98">
        <f>'2n'!M23</f>
        <v>0</v>
      </c>
      <c r="G16" s="99">
        <f>'2n'!N23</f>
        <v>0</v>
      </c>
      <c r="H16" s="99">
        <f>'2n'!O23</f>
        <v>0</v>
      </c>
      <c r="I16" s="47">
        <f>'2n'!L23</f>
        <v>0</v>
      </c>
    </row>
    <row r="17" spans="1:9" x14ac:dyDescent="0.2">
      <c r="A17" s="53">
        <f>IF(E17=0,0,IF(COUNTBLANK(E17)=1,0,COUNTA($E$15:E17)))</f>
        <v>0</v>
      </c>
      <c r="B17" s="24">
        <f t="shared" si="0"/>
        <v>0</v>
      </c>
      <c r="C17" s="285" t="str">
        <f>'3n'!C2:I2</f>
        <v>Fasādes</v>
      </c>
      <c r="D17" s="286"/>
      <c r="E17" s="100">
        <f>'3n'!P87</f>
        <v>0</v>
      </c>
      <c r="F17" s="98">
        <f>'3n'!M87</f>
        <v>0</v>
      </c>
      <c r="G17" s="99">
        <f>'3n'!N87</f>
        <v>0</v>
      </c>
      <c r="H17" s="99">
        <f>'3n'!O87</f>
        <v>0</v>
      </c>
      <c r="I17" s="47">
        <f>'3n'!L87</f>
        <v>0</v>
      </c>
    </row>
    <row r="18" spans="1:9" x14ac:dyDescent="0.2">
      <c r="A18" s="53">
        <f>IF(E18=0,0,IF(COUNTBLANK(E18)=1,0,COUNTA($E$15:E18)))</f>
        <v>0</v>
      </c>
      <c r="B18" s="24">
        <f t="shared" si="0"/>
        <v>0</v>
      </c>
      <c r="C18" s="285" t="str">
        <f>'4n'!C2:I2</f>
        <v>Logi un durvis</v>
      </c>
      <c r="D18" s="286"/>
      <c r="E18" s="100">
        <f>'4n'!P30</f>
        <v>0</v>
      </c>
      <c r="F18" s="98">
        <f>'4n'!M30</f>
        <v>0</v>
      </c>
      <c r="G18" s="99">
        <f>'4n'!N30</f>
        <v>0</v>
      </c>
      <c r="H18" s="99">
        <f>'4n'!O30</f>
        <v>0</v>
      </c>
      <c r="I18" s="47">
        <f>'4n'!L30</f>
        <v>0</v>
      </c>
    </row>
    <row r="19" spans="1:9" x14ac:dyDescent="0.2">
      <c r="A19" s="53">
        <f>IF(E19=0,0,IF(COUNTBLANK(E19)=1,0,COUNTA($E$15:E19)))</f>
        <v>0</v>
      </c>
      <c r="B19" s="24">
        <f t="shared" si="0"/>
        <v>0</v>
      </c>
      <c r="C19" s="285" t="str">
        <f>'5n'!C2:I2</f>
        <v>Pagraba pārseguma siltināšana</v>
      </c>
      <c r="D19" s="286"/>
      <c r="E19" s="100">
        <f>'5n'!P30</f>
        <v>0</v>
      </c>
      <c r="F19" s="98">
        <f>'5n'!M30</f>
        <v>0</v>
      </c>
      <c r="G19" s="99">
        <f>'5n'!N30</f>
        <v>0</v>
      </c>
      <c r="H19" s="99">
        <f>'5n'!O30</f>
        <v>0</v>
      </c>
      <c r="I19" s="47">
        <f>'5n'!L30</f>
        <v>0</v>
      </c>
    </row>
    <row r="20" spans="1:9" x14ac:dyDescent="0.2">
      <c r="A20" s="53">
        <f>IF(E20=0,0,IF(COUNTBLANK(E20)=1,0,COUNTA($E$15:E20)))</f>
        <v>0</v>
      </c>
      <c r="B20" s="24">
        <f t="shared" si="0"/>
        <v>0</v>
      </c>
      <c r="C20" s="285" t="str">
        <f>'6n'!C2:I2</f>
        <v>Jumta darbi</v>
      </c>
      <c r="D20" s="286"/>
      <c r="E20" s="100">
        <f>'6n'!P45</f>
        <v>0</v>
      </c>
      <c r="F20" s="98">
        <f>'6n'!M45</f>
        <v>0</v>
      </c>
      <c r="G20" s="99">
        <f>'6n'!N45</f>
        <v>0</v>
      </c>
      <c r="H20" s="99">
        <f>'6n'!O45</f>
        <v>0</v>
      </c>
      <c r="I20" s="47">
        <f>'6n'!L45</f>
        <v>0</v>
      </c>
    </row>
    <row r="21" spans="1:9" x14ac:dyDescent="0.2">
      <c r="A21" s="53">
        <f>IF(E21=0,0,IF(COUNTBLANK(E21)=1,0,COUNTA($E$15:E21)))</f>
        <v>0</v>
      </c>
      <c r="B21" s="24">
        <f t="shared" si="0"/>
        <v>0</v>
      </c>
      <c r="C21" s="285" t="str">
        <f>'7n'!C2:I2</f>
        <v>Bēniņu siltināšana</v>
      </c>
      <c r="D21" s="286"/>
      <c r="E21" s="100">
        <f>'7n'!P26</f>
        <v>0</v>
      </c>
      <c r="F21" s="98">
        <f>'7n'!M26</f>
        <v>0</v>
      </c>
      <c r="G21" s="99">
        <f>'7n'!N26</f>
        <v>0</v>
      </c>
      <c r="H21" s="99">
        <f>'7n'!O26</f>
        <v>0</v>
      </c>
      <c r="I21" s="47">
        <f>'7n'!L26</f>
        <v>0</v>
      </c>
    </row>
    <row r="22" spans="1:9" x14ac:dyDescent="0.2">
      <c r="A22" s="53">
        <f>IF(E22=0,0,IF(COUNTBLANK(E22)=1,0,COUNTA($E$15:E22)))</f>
        <v>0</v>
      </c>
      <c r="B22" s="24">
        <f t="shared" si="0"/>
        <v>0</v>
      </c>
      <c r="C22" s="285" t="str">
        <f>'8n'!C2:I2</f>
        <v>Labiekārtošana</v>
      </c>
      <c r="D22" s="286"/>
      <c r="E22" s="100">
        <f>'8n'!P24</f>
        <v>0</v>
      </c>
      <c r="F22" s="98">
        <f>'8n'!M24</f>
        <v>0</v>
      </c>
      <c r="G22" s="99">
        <f>'8n'!N24</f>
        <v>0</v>
      </c>
      <c r="H22" s="99">
        <f>'8n'!O24</f>
        <v>0</v>
      </c>
      <c r="I22" s="47">
        <f>'8n'!L24</f>
        <v>0</v>
      </c>
    </row>
    <row r="23" spans="1:9" x14ac:dyDescent="0.2">
      <c r="A23" s="53">
        <f>IF(E23=0,0,IF(COUNTBLANK(E23)=1,0,COUNTA($E$15:E23)))</f>
        <v>0</v>
      </c>
      <c r="B23" s="24">
        <f t="shared" si="0"/>
        <v>0</v>
      </c>
      <c r="C23" s="285" t="str">
        <f>'9n'!C2:I2</f>
        <v>Apkure, vēdināšana un gaisa kondicionēšana</v>
      </c>
      <c r="D23" s="286"/>
      <c r="E23" s="100">
        <f>'9n'!P64</f>
        <v>0</v>
      </c>
      <c r="F23" s="98">
        <f>'9n'!M64</f>
        <v>0</v>
      </c>
      <c r="G23" s="99">
        <f>'9n'!N64</f>
        <v>0</v>
      </c>
      <c r="H23" s="99">
        <f>'9n'!O64</f>
        <v>0</v>
      </c>
      <c r="I23" s="47">
        <f>'9n'!L64</f>
        <v>0</v>
      </c>
    </row>
    <row r="24" spans="1:9" x14ac:dyDescent="0.2">
      <c r="A24" s="53">
        <f>IF(E24=0,0,IF(COUNTBLANK(E24)=1,0,COUNTA($E$15:E24)))</f>
        <v>0</v>
      </c>
      <c r="B24" s="24">
        <f t="shared" si="0"/>
        <v>0</v>
      </c>
      <c r="C24" s="285" t="str">
        <f>'10n'!C2:I2</f>
        <v xml:space="preserve">Apkures sistēmas pārbūve  </v>
      </c>
      <c r="D24" s="286"/>
      <c r="E24" s="100">
        <f>'10n'!P71</f>
        <v>0</v>
      </c>
      <c r="F24" s="98">
        <f>'10n'!M71</f>
        <v>0</v>
      </c>
      <c r="G24" s="99">
        <f>'10n'!N71</f>
        <v>0</v>
      </c>
      <c r="H24" s="99">
        <f>'10n'!O71</f>
        <v>0</v>
      </c>
      <c r="I24" s="47">
        <f>'10n'!L71</f>
        <v>0</v>
      </c>
    </row>
    <row r="25" spans="1:9" ht="10.8" thickBot="1" x14ac:dyDescent="0.25">
      <c r="A25" s="53">
        <f>IF(E25=0,0,IF(COUNTBLANK(E25)=1,0,COUNTA($E$15:E25)))</f>
        <v>0</v>
      </c>
      <c r="B25" s="24">
        <f t="shared" si="0"/>
        <v>0</v>
      </c>
      <c r="C25" s="285" t="str">
        <f>'11n'!C2:I2</f>
        <v>Ūdensapgāde</v>
      </c>
      <c r="D25" s="286"/>
      <c r="E25" s="100">
        <f>'11n'!P52</f>
        <v>0</v>
      </c>
      <c r="F25" s="98">
        <f>'11n'!M52</f>
        <v>0</v>
      </c>
      <c r="G25" s="99">
        <f>'11n'!N52</f>
        <v>0</v>
      </c>
      <c r="H25" s="99">
        <f>'11n'!O52</f>
        <v>0</v>
      </c>
      <c r="I25" s="47">
        <f>'11n'!L52</f>
        <v>0</v>
      </c>
    </row>
    <row r="26" spans="1:9" ht="10.8" thickBot="1" x14ac:dyDescent="0.25">
      <c r="A26" s="270" t="s">
        <v>36</v>
      </c>
      <c r="B26" s="271"/>
      <c r="C26" s="271"/>
      <c r="D26" s="299"/>
      <c r="E26" s="101">
        <f>SUM(E15:E25)</f>
        <v>0</v>
      </c>
      <c r="F26" s="102">
        <f>SUM(F15:F25)</f>
        <v>0</v>
      </c>
      <c r="G26" s="103">
        <f>SUM(G15:G25)</f>
        <v>0</v>
      </c>
      <c r="H26" s="103">
        <f>SUM(H15:H25)</f>
        <v>0</v>
      </c>
      <c r="I26" s="38">
        <f>SUM(I15:I25)</f>
        <v>0</v>
      </c>
    </row>
    <row r="27" spans="1:9" x14ac:dyDescent="0.2">
      <c r="A27" s="272" t="s">
        <v>37</v>
      </c>
      <c r="B27" s="273"/>
      <c r="C27" s="316"/>
      <c r="D27" s="89">
        <f>'Kops a+c+n'!D50</f>
        <v>7.0000000000000007E-2</v>
      </c>
      <c r="E27" s="104">
        <f>ROUND(E26*$D27,2)</f>
        <v>0</v>
      </c>
      <c r="F27" s="39"/>
      <c r="G27" s="39"/>
      <c r="H27" s="39"/>
      <c r="I27" s="39"/>
    </row>
    <row r="28" spans="1:9" x14ac:dyDescent="0.2">
      <c r="A28" s="275" t="s">
        <v>38</v>
      </c>
      <c r="B28" s="276"/>
      <c r="C28" s="313"/>
      <c r="D28" s="90">
        <f>'Kops a+c+n'!D51</f>
        <v>0.02</v>
      </c>
      <c r="E28" s="105">
        <f>ROUND(E27*$D28,2)</f>
        <v>0</v>
      </c>
      <c r="F28" s="39"/>
      <c r="G28" s="39"/>
      <c r="H28" s="39"/>
      <c r="I28" s="39"/>
    </row>
    <row r="29" spans="1:9" x14ac:dyDescent="0.2">
      <c r="A29" s="278" t="s">
        <v>39</v>
      </c>
      <c r="B29" s="279"/>
      <c r="C29" s="314"/>
      <c r="D29" s="90">
        <f>'Kops a+c+n'!D52</f>
        <v>0.08</v>
      </c>
      <c r="E29" s="105">
        <f>ROUND(E26*$D29,2)</f>
        <v>0</v>
      </c>
      <c r="F29" s="39"/>
      <c r="G29" s="39"/>
      <c r="H29" s="39"/>
      <c r="I29" s="39"/>
    </row>
    <row r="30" spans="1:9" ht="10.8" thickBot="1" x14ac:dyDescent="0.25">
      <c r="A30" s="281" t="s">
        <v>40</v>
      </c>
      <c r="B30" s="282"/>
      <c r="C30" s="315"/>
      <c r="D30" s="21"/>
      <c r="E30" s="106">
        <f>SUM(E26:E29)-E28</f>
        <v>0</v>
      </c>
      <c r="F30" s="39"/>
      <c r="G30" s="39"/>
      <c r="H30" s="39"/>
      <c r="I30" s="39"/>
    </row>
    <row r="31" spans="1:9" x14ac:dyDescent="0.2">
      <c r="G31" s="20"/>
    </row>
    <row r="32" spans="1:9" x14ac:dyDescent="0.2">
      <c r="C32" s="16"/>
      <c r="D32" s="16"/>
      <c r="E32" s="16"/>
      <c r="F32" s="22"/>
      <c r="G32" s="22"/>
      <c r="H32" s="22"/>
      <c r="I32" s="22"/>
    </row>
    <row r="35" spans="1:8" x14ac:dyDescent="0.2">
      <c r="A35" s="1" t="s">
        <v>14</v>
      </c>
      <c r="B35" s="16"/>
      <c r="C35" s="284" t="str">
        <f>'Kops a+c+n'!C58:H58</f>
        <v>Gundega Ābelīte 03.06.2024</v>
      </c>
      <c r="D35" s="284"/>
      <c r="E35" s="284"/>
      <c r="F35" s="284"/>
      <c r="G35" s="284"/>
      <c r="H35" s="284"/>
    </row>
    <row r="36" spans="1:8" x14ac:dyDescent="0.2">
      <c r="A36" s="16"/>
      <c r="B36" s="16"/>
      <c r="C36" s="249" t="s">
        <v>15</v>
      </c>
      <c r="D36" s="249"/>
      <c r="E36" s="249"/>
      <c r="F36" s="249"/>
      <c r="G36" s="249"/>
      <c r="H36" s="249"/>
    </row>
    <row r="37" spans="1:8" x14ac:dyDescent="0.2">
      <c r="A37" s="16"/>
      <c r="B37" s="16"/>
      <c r="C37" s="16"/>
      <c r="D37" s="16"/>
      <c r="E37" s="16"/>
      <c r="F37" s="16"/>
      <c r="G37" s="16"/>
      <c r="H37" s="16"/>
    </row>
    <row r="38" spans="1:8" x14ac:dyDescent="0.2">
      <c r="A38" s="268" t="str">
        <f>'Kops a+c+n'!A61:D61</f>
        <v>Tāme sastādīta 2024. gada 3. jūnijā</v>
      </c>
      <c r="B38" s="269"/>
      <c r="C38" s="269"/>
      <c r="D38" s="269"/>
      <c r="F38" s="16"/>
      <c r="G38" s="16"/>
      <c r="H38" s="16"/>
    </row>
    <row r="39" spans="1:8" x14ac:dyDescent="0.2">
      <c r="A39" s="16"/>
      <c r="B39" s="16"/>
      <c r="C39" s="16"/>
      <c r="D39" s="16"/>
      <c r="E39" s="16"/>
      <c r="F39" s="16"/>
      <c r="G39" s="16"/>
      <c r="H39" s="16"/>
    </row>
    <row r="40" spans="1:8" x14ac:dyDescent="0.2">
      <c r="A40" s="1" t="s">
        <v>41</v>
      </c>
      <c r="B40" s="16"/>
      <c r="C40" s="312" t="str">
        <f>'Kops a+c+n'!C63:H63</f>
        <v>Gundega Ābelīte 03.06.2024</v>
      </c>
      <c r="D40" s="312"/>
      <c r="E40" s="312"/>
      <c r="F40" s="312"/>
      <c r="G40" s="312"/>
      <c r="H40" s="312"/>
    </row>
    <row r="41" spans="1:8" x14ac:dyDescent="0.2">
      <c r="A41" s="16"/>
      <c r="B41" s="16"/>
      <c r="C41" s="249" t="s">
        <v>15</v>
      </c>
      <c r="D41" s="249"/>
      <c r="E41" s="249"/>
      <c r="F41" s="249"/>
      <c r="G41" s="249"/>
      <c r="H41" s="249"/>
    </row>
    <row r="42" spans="1:8" x14ac:dyDescent="0.2">
      <c r="A42" s="16"/>
      <c r="B42" s="16"/>
      <c r="C42" s="16"/>
      <c r="D42" s="16"/>
      <c r="E42" s="16"/>
      <c r="F42" s="16"/>
      <c r="G42" s="16"/>
      <c r="H42" s="16"/>
    </row>
    <row r="43" spans="1:8" x14ac:dyDescent="0.2">
      <c r="A43" s="80" t="s">
        <v>43</v>
      </c>
      <c r="B43" s="43"/>
      <c r="C43" s="87" t="str">
        <f>'Kops a+c+n'!C66</f>
        <v>1-00180</v>
      </c>
      <c r="D43" s="43"/>
      <c r="F43" s="16"/>
      <c r="G43" s="16"/>
      <c r="H43" s="16"/>
    </row>
    <row r="53" spans="5:9" x14ac:dyDescent="0.2">
      <c r="E53" s="20"/>
      <c r="F53" s="20"/>
      <c r="G53" s="81"/>
      <c r="H53" s="20"/>
      <c r="I53" s="20"/>
    </row>
    <row r="66" spans="3:3" x14ac:dyDescent="0.2">
      <c r="C66" s="1">
        <f>'Kopt a+c+n'!B31:C31</f>
        <v>0</v>
      </c>
    </row>
  </sheetData>
  <mergeCells count="41">
    <mergeCell ref="A7:C7"/>
    <mergeCell ref="D7:I7"/>
    <mergeCell ref="G1:I1"/>
    <mergeCell ref="A2:I2"/>
    <mergeCell ref="C4:I4"/>
    <mergeCell ref="A6:C6"/>
    <mergeCell ref="D6:I6"/>
    <mergeCell ref="C5:I5"/>
    <mergeCell ref="C25:D25"/>
    <mergeCell ref="I13:I14"/>
    <mergeCell ref="A8:C8"/>
    <mergeCell ref="D8:I8"/>
    <mergeCell ref="A9:C9"/>
    <mergeCell ref="D9:I9"/>
    <mergeCell ref="D10:E10"/>
    <mergeCell ref="D11:E11"/>
    <mergeCell ref="A13:A14"/>
    <mergeCell ref="B13:B14"/>
    <mergeCell ref="C13:D14"/>
    <mergeCell ref="E13:E14"/>
    <mergeCell ref="F13:H13"/>
    <mergeCell ref="C20:D20"/>
    <mergeCell ref="C21:D21"/>
    <mergeCell ref="C22:D22"/>
    <mergeCell ref="C23:D23"/>
    <mergeCell ref="C24:D24"/>
    <mergeCell ref="C15:D15"/>
    <mergeCell ref="C16:D16"/>
    <mergeCell ref="C17:D17"/>
    <mergeCell ref="C18:D18"/>
    <mergeCell ref="C19:D19"/>
    <mergeCell ref="A28:C28"/>
    <mergeCell ref="A29:C29"/>
    <mergeCell ref="A30:C30"/>
    <mergeCell ref="A26:D26"/>
    <mergeCell ref="A27:C27"/>
    <mergeCell ref="C36:H36"/>
    <mergeCell ref="A38:D38"/>
    <mergeCell ref="C40:H40"/>
    <mergeCell ref="C41:H41"/>
    <mergeCell ref="C35:H35"/>
  </mergeCells>
  <conditionalFormatting sqref="A15:B25">
    <cfRule type="cellIs" dxfId="329" priority="5" operator="equal">
      <formula>0</formula>
    </cfRule>
  </conditionalFormatting>
  <conditionalFormatting sqref="A15:I25 E26:I26 D27:D29 E27:E30">
    <cfRule type="cellIs" dxfId="328" priority="2" operator="equal">
      <formula>0</formula>
    </cfRule>
  </conditionalFormatting>
  <conditionalFormatting sqref="C35:H35 C40:H40 C43">
    <cfRule type="cellIs" dxfId="327" priority="7" operator="equal">
      <formula>0</formula>
    </cfRule>
  </conditionalFormatting>
  <conditionalFormatting sqref="C40:H40">
    <cfRule type="cellIs" dxfId="326" priority="8" operator="equal">
      <formula>0</formula>
    </cfRule>
  </conditionalFormatting>
  <conditionalFormatting sqref="D6:I9 D10:E11">
    <cfRule type="cellIs" dxfId="325"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A1:Q37"/>
  <sheetViews>
    <sheetView workbookViewId="0">
      <selection activeCell="O16" sqref="O16"/>
    </sheetView>
  </sheetViews>
  <sheetFormatPr defaultColWidth="9.109375" defaultRowHeight="10.199999999999999" x14ac:dyDescent="0.2"/>
  <cols>
    <col min="1" max="1" width="4.5546875" style="1" customWidth="1"/>
    <col min="2" max="2" width="5.33203125" style="1" customWidth="1"/>
    <col min="3" max="3" width="38.44140625" style="1" customWidth="1"/>
    <col min="4" max="4" width="5.88671875" style="1" customWidth="1"/>
    <col min="5" max="5" width="8.6640625" style="1" customWidth="1"/>
    <col min="6" max="6" width="5.44140625" style="1" customWidth="1"/>
    <col min="7" max="7" width="4.88671875" style="1" customWidth="1"/>
    <col min="8" max="10" width="6.6640625" style="1" customWidth="1"/>
    <col min="11" max="11" width="7" style="1" customWidth="1"/>
    <col min="12" max="15" width="7.6640625" style="1" customWidth="1"/>
    <col min="16" max="16" width="9" style="1" customWidth="1"/>
    <col min="17" max="16384" width="9.109375" style="1"/>
  </cols>
  <sheetData>
    <row r="1" spans="1:17" x14ac:dyDescent="0.2">
      <c r="A1" s="22"/>
      <c r="B1" s="22"/>
      <c r="C1" s="27" t="s">
        <v>44</v>
      </c>
      <c r="D1" s="82">
        <v>1</v>
      </c>
      <c r="E1" s="22"/>
      <c r="F1" s="22"/>
      <c r="G1" s="22"/>
      <c r="H1" s="22"/>
      <c r="I1" s="22"/>
      <c r="J1" s="22"/>
      <c r="N1" s="26"/>
      <c r="O1" s="27"/>
      <c r="P1" s="28"/>
    </row>
    <row r="2" spans="1:17" x14ac:dyDescent="0.2">
      <c r="A2" s="29"/>
      <c r="B2" s="29"/>
      <c r="C2" s="335" t="s">
        <v>337</v>
      </c>
      <c r="D2" s="335"/>
      <c r="E2" s="335"/>
      <c r="F2" s="335"/>
      <c r="G2" s="335"/>
      <c r="H2" s="335"/>
      <c r="I2" s="335"/>
      <c r="J2" s="29"/>
    </row>
    <row r="3" spans="1:17" x14ac:dyDescent="0.2">
      <c r="A3" s="30"/>
      <c r="B3" s="30"/>
      <c r="C3" s="292" t="s">
        <v>21</v>
      </c>
      <c r="D3" s="292"/>
      <c r="E3" s="292"/>
      <c r="F3" s="292"/>
      <c r="G3" s="292"/>
      <c r="H3" s="292"/>
      <c r="I3" s="292"/>
      <c r="J3" s="30"/>
    </row>
    <row r="4" spans="1:17" x14ac:dyDescent="0.2">
      <c r="A4" s="30"/>
      <c r="B4" s="30"/>
      <c r="C4" s="336" t="s">
        <v>63</v>
      </c>
      <c r="D4" s="336"/>
      <c r="E4" s="336"/>
      <c r="F4" s="336"/>
      <c r="G4" s="336"/>
      <c r="H4" s="336"/>
      <c r="I4" s="336"/>
      <c r="J4" s="30"/>
    </row>
    <row r="5" spans="1:17" x14ac:dyDescent="0.2">
      <c r="A5" s="22"/>
      <c r="B5" s="22"/>
      <c r="C5" s="27" t="s">
        <v>5</v>
      </c>
      <c r="D5" s="331" t="str">
        <f>'Kops a+c+n'!D6</f>
        <v>Daudzdzīvokļu dzīvojamā ēka</v>
      </c>
      <c r="E5" s="331"/>
      <c r="F5" s="331"/>
      <c r="G5" s="331"/>
      <c r="H5" s="331"/>
      <c r="I5" s="331"/>
      <c r="J5" s="331"/>
      <c r="K5" s="331"/>
      <c r="L5" s="331"/>
      <c r="M5" s="16"/>
      <c r="N5" s="16"/>
      <c r="O5" s="16"/>
      <c r="P5" s="16"/>
    </row>
    <row r="6" spans="1:17" x14ac:dyDescent="0.2">
      <c r="A6" s="22"/>
      <c r="B6" s="22"/>
      <c r="C6" s="27" t="s">
        <v>6</v>
      </c>
      <c r="D6" s="331" t="str">
        <f>'Kops a+c+n'!D7</f>
        <v>Daudzdzīvokļu dzīvojamās ēkas energoefektivitātes paaugstināšana</v>
      </c>
      <c r="E6" s="331"/>
      <c r="F6" s="331"/>
      <c r="G6" s="331"/>
      <c r="H6" s="331"/>
      <c r="I6" s="331"/>
      <c r="J6" s="331"/>
      <c r="K6" s="331"/>
      <c r="L6" s="331"/>
      <c r="M6" s="16"/>
      <c r="N6" s="16"/>
      <c r="O6" s="16"/>
      <c r="P6" s="16"/>
    </row>
    <row r="7" spans="1:17" x14ac:dyDescent="0.2">
      <c r="A7" s="22"/>
      <c r="B7" s="22"/>
      <c r="C7" s="27" t="s">
        <v>7</v>
      </c>
      <c r="D7" s="331" t="str">
        <f>'Kops a+c+n'!D8</f>
        <v>Meža iela 10, Tukums, Tukuma novads, LV-3101</v>
      </c>
      <c r="E7" s="331"/>
      <c r="F7" s="331"/>
      <c r="G7" s="331"/>
      <c r="H7" s="331"/>
      <c r="I7" s="331"/>
      <c r="J7" s="331"/>
      <c r="K7" s="331"/>
      <c r="L7" s="331"/>
      <c r="M7" s="16"/>
      <c r="N7" s="16"/>
      <c r="O7" s="16"/>
      <c r="P7" s="16"/>
    </row>
    <row r="8" spans="1:17" x14ac:dyDescent="0.2">
      <c r="A8" s="22"/>
      <c r="B8" s="22"/>
      <c r="C8" s="4" t="s">
        <v>24</v>
      </c>
      <c r="D8" s="331" t="str">
        <f>'Kops a+c+n'!D9</f>
        <v>02.08.2023/M-10</v>
      </c>
      <c r="E8" s="331"/>
      <c r="F8" s="331"/>
      <c r="G8" s="331"/>
      <c r="H8" s="331"/>
      <c r="I8" s="331"/>
      <c r="J8" s="331"/>
      <c r="K8" s="331"/>
      <c r="L8" s="331"/>
      <c r="M8" s="16"/>
      <c r="N8" s="16"/>
      <c r="O8" s="16"/>
      <c r="P8" s="16"/>
    </row>
    <row r="9" spans="1:17" ht="11.25" customHeight="1" x14ac:dyDescent="0.2">
      <c r="A9" s="332" t="s">
        <v>382</v>
      </c>
      <c r="B9" s="332"/>
      <c r="C9" s="332"/>
      <c r="D9" s="332"/>
      <c r="E9" s="332"/>
      <c r="F9" s="332"/>
      <c r="G9" s="31"/>
      <c r="H9" s="31"/>
      <c r="I9" s="31"/>
      <c r="J9" s="333" t="s">
        <v>45</v>
      </c>
      <c r="K9" s="333"/>
      <c r="L9" s="333"/>
      <c r="M9" s="333"/>
      <c r="N9" s="334">
        <f>P25</f>
        <v>0</v>
      </c>
      <c r="O9" s="334"/>
      <c r="P9" s="31"/>
      <c r="Q9" s="1" t="str">
        <f>""</f>
        <v/>
      </c>
    </row>
    <row r="10" spans="1:17" ht="15" customHeight="1" x14ac:dyDescent="0.2">
      <c r="A10" s="32"/>
      <c r="B10" s="33"/>
      <c r="C10" s="4"/>
      <c r="D10" s="22"/>
      <c r="E10" s="22"/>
      <c r="F10" s="22"/>
      <c r="G10" s="22"/>
      <c r="H10" s="22"/>
      <c r="I10" s="22"/>
      <c r="J10" s="22"/>
      <c r="K10" s="22"/>
      <c r="L10" s="88"/>
      <c r="M10" s="88"/>
      <c r="N10" s="88"/>
      <c r="O10" s="88"/>
      <c r="P10" s="27" t="str">
        <f>'Kopt a+c+n'!A36</f>
        <v>Tāme sastādīta 2024. gada 3. jūnijā</v>
      </c>
      <c r="Q10" s="91" t="s">
        <v>46</v>
      </c>
    </row>
    <row r="11" spans="1:17" ht="10.8" thickBot="1" x14ac:dyDescent="0.25">
      <c r="A11" s="32"/>
      <c r="B11" s="33"/>
      <c r="C11" s="4"/>
      <c r="D11" s="22"/>
      <c r="E11" s="22"/>
      <c r="F11" s="22"/>
      <c r="G11" s="22"/>
      <c r="H11" s="22"/>
      <c r="I11" s="22"/>
      <c r="J11" s="22"/>
      <c r="K11" s="22"/>
      <c r="L11" s="34"/>
      <c r="M11" s="34"/>
      <c r="N11" s="35"/>
      <c r="O11" s="26"/>
      <c r="P11" s="22"/>
      <c r="Q11" s="91" t="s">
        <v>47</v>
      </c>
    </row>
    <row r="12" spans="1:17" ht="10.8" thickBot="1" x14ac:dyDescent="0.25">
      <c r="A12" s="304" t="s">
        <v>27</v>
      </c>
      <c r="B12" s="324" t="s">
        <v>48</v>
      </c>
      <c r="C12" s="318" t="s">
        <v>49</v>
      </c>
      <c r="D12" s="327" t="s">
        <v>50</v>
      </c>
      <c r="E12" s="329" t="s">
        <v>51</v>
      </c>
      <c r="F12" s="317" t="s">
        <v>52</v>
      </c>
      <c r="G12" s="318"/>
      <c r="H12" s="318"/>
      <c r="I12" s="318"/>
      <c r="J12" s="318"/>
      <c r="K12" s="319"/>
      <c r="L12" s="317" t="s">
        <v>53</v>
      </c>
      <c r="M12" s="318"/>
      <c r="N12" s="318"/>
      <c r="O12" s="318"/>
      <c r="P12" s="319"/>
      <c r="Q12" s="91" t="s">
        <v>54</v>
      </c>
    </row>
    <row r="13" spans="1:17" ht="126.75" customHeight="1" thickBot="1" x14ac:dyDescent="0.25">
      <c r="A13" s="305"/>
      <c r="B13" s="325"/>
      <c r="C13" s="326"/>
      <c r="D13" s="328"/>
      <c r="E13" s="330"/>
      <c r="F13" s="55" t="s">
        <v>55</v>
      </c>
      <c r="G13" s="58" t="s">
        <v>56</v>
      </c>
      <c r="H13" s="58" t="s">
        <v>57</v>
      </c>
      <c r="I13" s="58" t="s">
        <v>58</v>
      </c>
      <c r="J13" s="58" t="s">
        <v>59</v>
      </c>
      <c r="K13" s="61" t="s">
        <v>60</v>
      </c>
      <c r="L13" s="55" t="s">
        <v>55</v>
      </c>
      <c r="M13" s="58" t="s">
        <v>57</v>
      </c>
      <c r="N13" s="58" t="s">
        <v>58</v>
      </c>
      <c r="O13" s="58" t="s">
        <v>59</v>
      </c>
      <c r="P13" s="62" t="s">
        <v>60</v>
      </c>
      <c r="Q13" s="63" t="s">
        <v>61</v>
      </c>
    </row>
    <row r="14" spans="1:17" ht="20.399999999999999" x14ac:dyDescent="0.2">
      <c r="A14" s="52">
        <v>1</v>
      </c>
      <c r="B14" s="23" t="s">
        <v>64</v>
      </c>
      <c r="C14" s="138" t="s">
        <v>65</v>
      </c>
      <c r="D14" s="139" t="s">
        <v>66</v>
      </c>
      <c r="E14" s="46">
        <v>124.58</v>
      </c>
      <c r="F14" s="147"/>
      <c r="G14" s="151"/>
      <c r="H14" s="111">
        <f>F14*G14</f>
        <v>0</v>
      </c>
      <c r="I14" s="154"/>
      <c r="J14" s="154"/>
      <c r="K14" s="116">
        <f>SUM(H14:J14)</f>
        <v>0</v>
      </c>
      <c r="L14" s="73">
        <f>E14*F14</f>
        <v>0</v>
      </c>
      <c r="M14" s="111">
        <f>H14*E14</f>
        <v>0</v>
      </c>
      <c r="N14" s="111">
        <f>I14*E14</f>
        <v>0</v>
      </c>
      <c r="O14" s="111">
        <f>J14*E14</f>
        <v>0</v>
      </c>
      <c r="P14" s="112">
        <f>SUM(M14:O14)</f>
        <v>0</v>
      </c>
      <c r="Q14" s="59" t="s">
        <v>46</v>
      </c>
    </row>
    <row r="15" spans="1:17" ht="20.399999999999999" x14ac:dyDescent="0.2">
      <c r="A15" s="36">
        <v>2</v>
      </c>
      <c r="B15" s="140" t="s">
        <v>64</v>
      </c>
      <c r="C15" s="141" t="s">
        <v>67</v>
      </c>
      <c r="D15" s="142" t="s">
        <v>68</v>
      </c>
      <c r="E15" s="232">
        <v>1</v>
      </c>
      <c r="F15" s="148"/>
      <c r="G15" s="152"/>
      <c r="H15" s="113">
        <f>F15*G15</f>
        <v>0</v>
      </c>
      <c r="I15" s="155"/>
      <c r="J15" s="155"/>
      <c r="K15" s="117">
        <f t="shared" ref="K15:K24" si="0">SUM(H15:J15)</f>
        <v>0</v>
      </c>
      <c r="L15" s="41">
        <f t="shared" ref="L15:L24" si="1">E15*F15</f>
        <v>0</v>
      </c>
      <c r="M15" s="113">
        <f t="shared" ref="M15:M24" si="2">H15*E15</f>
        <v>0</v>
      </c>
      <c r="N15" s="113">
        <f t="shared" ref="N15:N24" si="3">I15*E15</f>
        <v>0</v>
      </c>
      <c r="O15" s="113">
        <f t="shared" ref="O15:O24" si="4">J15*E15</f>
        <v>0</v>
      </c>
      <c r="P15" s="114">
        <f t="shared" ref="P15:P24" si="5">SUM(M15:O15)</f>
        <v>0</v>
      </c>
      <c r="Q15" s="64" t="s">
        <v>46</v>
      </c>
    </row>
    <row r="16" spans="1:17" ht="20.399999999999999" x14ac:dyDescent="0.2">
      <c r="A16" s="36">
        <v>3</v>
      </c>
      <c r="B16" s="140" t="s">
        <v>64</v>
      </c>
      <c r="C16" s="141" t="s">
        <v>69</v>
      </c>
      <c r="D16" s="142" t="s">
        <v>70</v>
      </c>
      <c r="E16" s="232">
        <v>2</v>
      </c>
      <c r="F16" s="148"/>
      <c r="G16" s="152"/>
      <c r="H16" s="113">
        <f t="shared" ref="H16:H24" si="6">F16*G16</f>
        <v>0</v>
      </c>
      <c r="I16" s="155"/>
      <c r="J16" s="155"/>
      <c r="K16" s="117">
        <f t="shared" si="0"/>
        <v>0</v>
      </c>
      <c r="L16" s="41">
        <f t="shared" si="1"/>
        <v>0</v>
      </c>
      <c r="M16" s="113">
        <f t="shared" si="2"/>
        <v>0</v>
      </c>
      <c r="N16" s="113">
        <f t="shared" si="3"/>
        <v>0</v>
      </c>
      <c r="O16" s="113">
        <f t="shared" si="4"/>
        <v>0</v>
      </c>
      <c r="P16" s="114">
        <f t="shared" si="5"/>
        <v>0</v>
      </c>
      <c r="Q16" s="64" t="s">
        <v>46</v>
      </c>
    </row>
    <row r="17" spans="1:17" ht="20.399999999999999" x14ac:dyDescent="0.2">
      <c r="A17" s="36">
        <v>4</v>
      </c>
      <c r="B17" s="140" t="s">
        <v>64</v>
      </c>
      <c r="C17" s="141" t="s">
        <v>71</v>
      </c>
      <c r="D17" s="142" t="s">
        <v>70</v>
      </c>
      <c r="E17" s="232">
        <v>1</v>
      </c>
      <c r="F17" s="148"/>
      <c r="G17" s="152"/>
      <c r="H17" s="113">
        <f t="shared" si="6"/>
        <v>0</v>
      </c>
      <c r="I17" s="155"/>
      <c r="J17" s="155"/>
      <c r="K17" s="117">
        <f t="shared" si="0"/>
        <v>0</v>
      </c>
      <c r="L17" s="41">
        <f t="shared" si="1"/>
        <v>0</v>
      </c>
      <c r="M17" s="113">
        <f t="shared" si="2"/>
        <v>0</v>
      </c>
      <c r="N17" s="113">
        <f t="shared" si="3"/>
        <v>0</v>
      </c>
      <c r="O17" s="113">
        <f t="shared" si="4"/>
        <v>0</v>
      </c>
      <c r="P17" s="114">
        <f t="shared" si="5"/>
        <v>0</v>
      </c>
      <c r="Q17" s="64" t="s">
        <v>46</v>
      </c>
    </row>
    <row r="18" spans="1:17" ht="20.399999999999999" x14ac:dyDescent="0.2">
      <c r="A18" s="36">
        <v>5</v>
      </c>
      <c r="B18" s="140" t="s">
        <v>64</v>
      </c>
      <c r="C18" s="141" t="s">
        <v>72</v>
      </c>
      <c r="D18" s="142" t="s">
        <v>68</v>
      </c>
      <c r="E18" s="232">
        <v>1</v>
      </c>
      <c r="F18" s="148"/>
      <c r="G18" s="152"/>
      <c r="H18" s="113">
        <f t="shared" si="6"/>
        <v>0</v>
      </c>
      <c r="I18" s="155"/>
      <c r="J18" s="155"/>
      <c r="K18" s="117">
        <f t="shared" si="0"/>
        <v>0</v>
      </c>
      <c r="L18" s="41">
        <f t="shared" si="1"/>
        <v>0</v>
      </c>
      <c r="M18" s="113">
        <f t="shared" si="2"/>
        <v>0</v>
      </c>
      <c r="N18" s="113">
        <f t="shared" si="3"/>
        <v>0</v>
      </c>
      <c r="O18" s="113">
        <f t="shared" si="4"/>
        <v>0</v>
      </c>
      <c r="P18" s="114">
        <f t="shared" si="5"/>
        <v>0</v>
      </c>
      <c r="Q18" s="64" t="s">
        <v>46</v>
      </c>
    </row>
    <row r="19" spans="1:17" ht="20.399999999999999" x14ac:dyDescent="0.2">
      <c r="A19" s="36">
        <v>6</v>
      </c>
      <c r="B19" s="140" t="s">
        <v>64</v>
      </c>
      <c r="C19" s="40" t="s">
        <v>73</v>
      </c>
      <c r="D19" s="24" t="s">
        <v>74</v>
      </c>
      <c r="E19" s="232">
        <v>6</v>
      </c>
      <c r="F19" s="149"/>
      <c r="G19" s="152"/>
      <c r="H19" s="113">
        <f t="shared" si="6"/>
        <v>0</v>
      </c>
      <c r="I19" s="156"/>
      <c r="J19" s="156"/>
      <c r="K19" s="117">
        <f t="shared" si="0"/>
        <v>0</v>
      </c>
      <c r="L19" s="41">
        <f t="shared" si="1"/>
        <v>0</v>
      </c>
      <c r="M19" s="113">
        <f t="shared" si="2"/>
        <v>0</v>
      </c>
      <c r="N19" s="113">
        <f t="shared" si="3"/>
        <v>0</v>
      </c>
      <c r="O19" s="113">
        <f t="shared" si="4"/>
        <v>0</v>
      </c>
      <c r="P19" s="114">
        <f t="shared" si="5"/>
        <v>0</v>
      </c>
      <c r="Q19" s="64" t="s">
        <v>46</v>
      </c>
    </row>
    <row r="20" spans="1:17" ht="20.399999999999999" x14ac:dyDescent="0.2">
      <c r="A20" s="36">
        <v>7</v>
      </c>
      <c r="B20" s="140" t="s">
        <v>64</v>
      </c>
      <c r="C20" s="141" t="s">
        <v>75</v>
      </c>
      <c r="D20" s="143" t="s">
        <v>76</v>
      </c>
      <c r="E20" s="232">
        <v>816</v>
      </c>
      <c r="F20" s="148"/>
      <c r="G20" s="152"/>
      <c r="H20" s="113">
        <f t="shared" si="6"/>
        <v>0</v>
      </c>
      <c r="I20" s="155"/>
      <c r="J20" s="155"/>
      <c r="K20" s="117">
        <f t="shared" si="0"/>
        <v>0</v>
      </c>
      <c r="L20" s="41">
        <f t="shared" si="1"/>
        <v>0</v>
      </c>
      <c r="M20" s="113">
        <f t="shared" si="2"/>
        <v>0</v>
      </c>
      <c r="N20" s="113">
        <f t="shared" si="3"/>
        <v>0</v>
      </c>
      <c r="O20" s="113">
        <f t="shared" si="4"/>
        <v>0</v>
      </c>
      <c r="P20" s="114">
        <f t="shared" si="5"/>
        <v>0</v>
      </c>
      <c r="Q20" s="64" t="s">
        <v>46</v>
      </c>
    </row>
    <row r="21" spans="1:17" ht="20.399999999999999" x14ac:dyDescent="0.2">
      <c r="A21" s="36">
        <v>8</v>
      </c>
      <c r="B21" s="140" t="s">
        <v>64</v>
      </c>
      <c r="C21" s="141" t="s">
        <v>77</v>
      </c>
      <c r="D21" s="142" t="s">
        <v>70</v>
      </c>
      <c r="E21" s="232">
        <v>1</v>
      </c>
      <c r="F21" s="148"/>
      <c r="G21" s="152"/>
      <c r="H21" s="113">
        <f t="shared" si="6"/>
        <v>0</v>
      </c>
      <c r="I21" s="155"/>
      <c r="J21" s="155"/>
      <c r="K21" s="117">
        <f t="shared" si="0"/>
        <v>0</v>
      </c>
      <c r="L21" s="41">
        <f t="shared" si="1"/>
        <v>0</v>
      </c>
      <c r="M21" s="113">
        <f t="shared" si="2"/>
        <v>0</v>
      </c>
      <c r="N21" s="113">
        <f t="shared" si="3"/>
        <v>0</v>
      </c>
      <c r="O21" s="113">
        <f t="shared" si="4"/>
        <v>0</v>
      </c>
      <c r="P21" s="114">
        <f t="shared" si="5"/>
        <v>0</v>
      </c>
      <c r="Q21" s="64" t="s">
        <v>46</v>
      </c>
    </row>
    <row r="22" spans="1:17" ht="20.399999999999999" x14ac:dyDescent="0.2">
      <c r="A22" s="36">
        <v>9</v>
      </c>
      <c r="B22" s="140" t="s">
        <v>64</v>
      </c>
      <c r="C22" s="141" t="s">
        <v>78</v>
      </c>
      <c r="D22" s="142" t="s">
        <v>70</v>
      </c>
      <c r="E22" s="232">
        <v>1</v>
      </c>
      <c r="F22" s="148"/>
      <c r="G22" s="152"/>
      <c r="H22" s="113">
        <f t="shared" si="6"/>
        <v>0</v>
      </c>
      <c r="I22" s="155"/>
      <c r="J22" s="155"/>
      <c r="K22" s="117">
        <f t="shared" si="0"/>
        <v>0</v>
      </c>
      <c r="L22" s="41">
        <f t="shared" si="1"/>
        <v>0</v>
      </c>
      <c r="M22" s="113">
        <f t="shared" si="2"/>
        <v>0</v>
      </c>
      <c r="N22" s="113">
        <f t="shared" si="3"/>
        <v>0</v>
      </c>
      <c r="O22" s="113">
        <f t="shared" si="4"/>
        <v>0</v>
      </c>
      <c r="P22" s="114">
        <f t="shared" si="5"/>
        <v>0</v>
      </c>
      <c r="Q22" s="64" t="s">
        <v>46</v>
      </c>
    </row>
    <row r="23" spans="1:17" ht="20.399999999999999" x14ac:dyDescent="0.2">
      <c r="A23" s="36">
        <v>10</v>
      </c>
      <c r="B23" s="140" t="s">
        <v>64</v>
      </c>
      <c r="C23" s="141" t="s">
        <v>79</v>
      </c>
      <c r="D23" s="142" t="s">
        <v>70</v>
      </c>
      <c r="E23" s="232">
        <v>1</v>
      </c>
      <c r="F23" s="148"/>
      <c r="G23" s="152"/>
      <c r="H23" s="113">
        <f t="shared" si="6"/>
        <v>0</v>
      </c>
      <c r="I23" s="155"/>
      <c r="J23" s="155"/>
      <c r="K23" s="117">
        <f t="shared" si="0"/>
        <v>0</v>
      </c>
      <c r="L23" s="41">
        <f t="shared" si="1"/>
        <v>0</v>
      </c>
      <c r="M23" s="113">
        <f t="shared" si="2"/>
        <v>0</v>
      </c>
      <c r="N23" s="113">
        <f t="shared" si="3"/>
        <v>0</v>
      </c>
      <c r="O23" s="113">
        <f t="shared" si="4"/>
        <v>0</v>
      </c>
      <c r="P23" s="114">
        <f t="shared" si="5"/>
        <v>0</v>
      </c>
      <c r="Q23" s="64" t="s">
        <v>46</v>
      </c>
    </row>
    <row r="24" spans="1:17" ht="21" thickBot="1" x14ac:dyDescent="0.25">
      <c r="A24" s="48">
        <v>11</v>
      </c>
      <c r="B24" s="144" t="s">
        <v>64</v>
      </c>
      <c r="C24" s="145" t="s">
        <v>80</v>
      </c>
      <c r="D24" s="146" t="s">
        <v>70</v>
      </c>
      <c r="E24" s="233">
        <v>1</v>
      </c>
      <c r="F24" s="150"/>
      <c r="G24" s="153"/>
      <c r="H24" s="113">
        <f t="shared" si="6"/>
        <v>0</v>
      </c>
      <c r="I24" s="157"/>
      <c r="J24" s="157"/>
      <c r="K24" s="117">
        <f t="shared" si="0"/>
        <v>0</v>
      </c>
      <c r="L24" s="41">
        <f t="shared" si="1"/>
        <v>0</v>
      </c>
      <c r="M24" s="113">
        <f t="shared" si="2"/>
        <v>0</v>
      </c>
      <c r="N24" s="113">
        <f t="shared" si="3"/>
        <v>0</v>
      </c>
      <c r="O24" s="113">
        <f t="shared" si="4"/>
        <v>0</v>
      </c>
      <c r="P24" s="114">
        <f t="shared" si="5"/>
        <v>0</v>
      </c>
      <c r="Q24" s="64" t="s">
        <v>46</v>
      </c>
    </row>
    <row r="25" spans="1:17" ht="10.8" thickBot="1" x14ac:dyDescent="0.25">
      <c r="A25" s="320" t="s">
        <v>62</v>
      </c>
      <c r="B25" s="321"/>
      <c r="C25" s="321"/>
      <c r="D25" s="321"/>
      <c r="E25" s="321"/>
      <c r="F25" s="321"/>
      <c r="G25" s="321"/>
      <c r="H25" s="321"/>
      <c r="I25" s="321"/>
      <c r="J25" s="321"/>
      <c r="K25" s="322"/>
      <c r="L25" s="132">
        <f>SUM(L14:L24)</f>
        <v>0</v>
      </c>
      <c r="M25" s="133">
        <f>SUM(M14:M24)</f>
        <v>0</v>
      </c>
      <c r="N25" s="133">
        <f>SUM(N14:N24)</f>
        <v>0</v>
      </c>
      <c r="O25" s="133">
        <f>SUM(O14:O24)</f>
        <v>0</v>
      </c>
      <c r="P25" s="134">
        <f>SUM(P14:P24)</f>
        <v>0</v>
      </c>
    </row>
    <row r="26" spans="1:17" x14ac:dyDescent="0.2">
      <c r="A26" s="16"/>
      <c r="B26" s="16"/>
      <c r="C26" s="16"/>
      <c r="D26" s="16"/>
      <c r="E26" s="16"/>
      <c r="F26" s="16"/>
      <c r="G26" s="16"/>
      <c r="H26" s="16"/>
      <c r="I26" s="16"/>
      <c r="J26" s="16"/>
      <c r="K26" s="16"/>
      <c r="L26" s="16"/>
      <c r="M26" s="16"/>
      <c r="N26" s="16"/>
      <c r="O26" s="16"/>
      <c r="P26" s="16"/>
    </row>
    <row r="27" spans="1:17" x14ac:dyDescent="0.2">
      <c r="A27" s="16"/>
      <c r="B27" s="16"/>
      <c r="C27" s="16"/>
      <c r="D27" s="16"/>
      <c r="E27" s="16"/>
      <c r="F27" s="16"/>
      <c r="G27" s="16"/>
      <c r="H27" s="16"/>
      <c r="I27" s="16"/>
      <c r="J27" s="16"/>
      <c r="K27" s="16"/>
      <c r="L27" s="16"/>
      <c r="M27" s="16"/>
      <c r="N27" s="16"/>
      <c r="O27" s="16"/>
      <c r="P27" s="16"/>
    </row>
    <row r="28" spans="1:17" x14ac:dyDescent="0.2">
      <c r="A28" s="1" t="s">
        <v>14</v>
      </c>
      <c r="B28" s="16"/>
      <c r="C28" s="323" t="str">
        <f>'Kops n'!C35:H35</f>
        <v>Gundega Ābelīte 03.06.2024</v>
      </c>
      <c r="D28" s="323"/>
      <c r="E28" s="323"/>
      <c r="F28" s="323"/>
      <c r="G28" s="323"/>
      <c r="H28" s="323"/>
      <c r="I28" s="16"/>
      <c r="J28" s="16"/>
      <c r="K28" s="16"/>
      <c r="L28" s="16"/>
      <c r="M28" s="16"/>
      <c r="N28" s="16"/>
      <c r="O28" s="16"/>
      <c r="P28" s="16"/>
    </row>
    <row r="29" spans="1:17" x14ac:dyDescent="0.2">
      <c r="A29" s="16"/>
      <c r="B29" s="16"/>
      <c r="C29" s="249" t="s">
        <v>15</v>
      </c>
      <c r="D29" s="249"/>
      <c r="E29" s="249"/>
      <c r="F29" s="249"/>
      <c r="G29" s="249"/>
      <c r="H29" s="249"/>
      <c r="I29" s="16"/>
      <c r="J29" s="16"/>
      <c r="K29" s="16"/>
      <c r="L29" s="16"/>
      <c r="M29" s="16"/>
      <c r="N29" s="16"/>
      <c r="O29" s="16"/>
      <c r="P29" s="16"/>
    </row>
    <row r="30" spans="1:17" x14ac:dyDescent="0.2">
      <c r="A30" s="16"/>
      <c r="B30" s="16"/>
      <c r="C30" s="16"/>
      <c r="D30" s="16"/>
      <c r="E30" s="16"/>
      <c r="F30" s="16"/>
      <c r="G30" s="16"/>
      <c r="H30" s="16"/>
      <c r="I30" s="16"/>
      <c r="J30" s="16"/>
      <c r="K30" s="16"/>
      <c r="L30" s="16"/>
      <c r="M30" s="16"/>
      <c r="N30" s="16"/>
      <c r="O30" s="16"/>
      <c r="P30" s="16"/>
    </row>
    <row r="31" spans="1:17" x14ac:dyDescent="0.2">
      <c r="A31" s="268" t="str">
        <f>'Kops n'!A38:D38</f>
        <v>Tāme sastādīta 2024. gada 3. jūnijā</v>
      </c>
      <c r="B31" s="269"/>
      <c r="C31" s="269"/>
      <c r="D31" s="269"/>
      <c r="E31" s="16"/>
      <c r="F31" s="16"/>
      <c r="G31" s="16"/>
      <c r="H31" s="16"/>
      <c r="I31" s="16"/>
      <c r="J31" s="16"/>
      <c r="K31" s="16"/>
      <c r="L31" s="16"/>
      <c r="M31" s="16"/>
      <c r="N31" s="16"/>
      <c r="O31" s="16"/>
      <c r="P31" s="16"/>
    </row>
    <row r="32" spans="1:17" x14ac:dyDescent="0.2">
      <c r="A32" s="16"/>
      <c r="B32" s="16"/>
      <c r="C32" s="16"/>
      <c r="D32" s="16"/>
      <c r="E32" s="16"/>
      <c r="F32" s="16"/>
      <c r="G32" s="16"/>
      <c r="H32" s="16"/>
      <c r="I32" s="16"/>
      <c r="J32" s="16"/>
      <c r="K32" s="16"/>
      <c r="L32" s="16"/>
      <c r="M32" s="16"/>
      <c r="N32" s="16"/>
      <c r="O32" s="16"/>
      <c r="P32" s="16"/>
    </row>
    <row r="33" spans="1:16" x14ac:dyDescent="0.2">
      <c r="A33" s="1" t="s">
        <v>41</v>
      </c>
      <c r="B33" s="16"/>
      <c r="C33" s="323" t="str">
        <f>'Kops n'!C40:H40</f>
        <v>Gundega Ābelīte 03.06.2024</v>
      </c>
      <c r="D33" s="323"/>
      <c r="E33" s="323"/>
      <c r="F33" s="323"/>
      <c r="G33" s="323"/>
      <c r="H33" s="323"/>
      <c r="I33" s="16"/>
      <c r="J33" s="16"/>
      <c r="K33" s="16"/>
      <c r="L33" s="16"/>
      <c r="M33" s="16"/>
      <c r="N33" s="16"/>
      <c r="O33" s="16"/>
      <c r="P33" s="16"/>
    </row>
    <row r="34" spans="1:16" x14ac:dyDescent="0.2">
      <c r="A34" s="16"/>
      <c r="B34" s="16"/>
      <c r="C34" s="249" t="s">
        <v>15</v>
      </c>
      <c r="D34" s="249"/>
      <c r="E34" s="249"/>
      <c r="F34" s="249"/>
      <c r="G34" s="249"/>
      <c r="H34" s="249"/>
      <c r="I34" s="16"/>
      <c r="J34" s="16"/>
      <c r="K34" s="16"/>
      <c r="L34" s="16"/>
      <c r="M34" s="16"/>
      <c r="N34" s="16"/>
      <c r="O34" s="16"/>
      <c r="P34" s="16"/>
    </row>
    <row r="35" spans="1:16" x14ac:dyDescent="0.2">
      <c r="A35" s="16"/>
      <c r="B35" s="16"/>
      <c r="C35" s="16"/>
      <c r="D35" s="16"/>
      <c r="E35" s="16"/>
      <c r="F35" s="16"/>
      <c r="G35" s="16"/>
      <c r="H35" s="16"/>
      <c r="I35" s="16"/>
      <c r="J35" s="16"/>
      <c r="K35" s="16"/>
      <c r="L35" s="16"/>
      <c r="M35" s="16"/>
      <c r="N35" s="16"/>
      <c r="O35" s="16"/>
      <c r="P35" s="16"/>
    </row>
    <row r="36" spans="1:16" x14ac:dyDescent="0.2">
      <c r="A36" s="80" t="s">
        <v>16</v>
      </c>
      <c r="B36" s="43"/>
      <c r="C36" s="87" t="str">
        <f>'Kops n'!C43</f>
        <v>1-00180</v>
      </c>
      <c r="D36" s="43"/>
      <c r="E36" s="16"/>
      <c r="F36" s="16"/>
      <c r="G36" s="16"/>
      <c r="H36" s="16"/>
      <c r="I36" s="16"/>
      <c r="J36" s="16"/>
      <c r="K36" s="16"/>
      <c r="L36" s="16"/>
      <c r="M36" s="16"/>
      <c r="N36" s="16"/>
      <c r="O36" s="16"/>
      <c r="P36" s="16"/>
    </row>
    <row r="37" spans="1:16" x14ac:dyDescent="0.2">
      <c r="A37" s="16"/>
      <c r="B37" s="16"/>
      <c r="C37" s="16"/>
      <c r="D37" s="16"/>
      <c r="E37" s="16"/>
      <c r="F37" s="16"/>
      <c r="G37" s="16"/>
      <c r="H37" s="16"/>
      <c r="I37" s="16"/>
      <c r="J37" s="16"/>
      <c r="K37" s="16"/>
      <c r="L37" s="16"/>
      <c r="M37" s="16"/>
      <c r="N37" s="16"/>
      <c r="O37" s="16"/>
      <c r="P37" s="16"/>
    </row>
  </sheetData>
  <mergeCells count="23">
    <mergeCell ref="C2:I2"/>
    <mergeCell ref="C3:I3"/>
    <mergeCell ref="C4:I4"/>
    <mergeCell ref="D5:L5"/>
    <mergeCell ref="D6:L6"/>
    <mergeCell ref="D8:L8"/>
    <mergeCell ref="A9:F9"/>
    <mergeCell ref="J9:M9"/>
    <mergeCell ref="N9:O9"/>
    <mergeCell ref="D7:L7"/>
    <mergeCell ref="C34:H34"/>
    <mergeCell ref="L12:P12"/>
    <mergeCell ref="A25:K25"/>
    <mergeCell ref="C28:H28"/>
    <mergeCell ref="C29:H29"/>
    <mergeCell ref="A31:D31"/>
    <mergeCell ref="C33:H33"/>
    <mergeCell ref="A12:A13"/>
    <mergeCell ref="B12:B13"/>
    <mergeCell ref="C12:C13"/>
    <mergeCell ref="D12:D13"/>
    <mergeCell ref="E12:E13"/>
    <mergeCell ref="F12:K12"/>
  </mergeCells>
  <conditionalFormatting sqref="A9:F9">
    <cfRule type="containsText" dxfId="324"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323" priority="4" operator="equal">
      <formula>0</formula>
    </cfRule>
  </conditionalFormatting>
  <conditionalFormatting sqref="A25:K25">
    <cfRule type="containsText" dxfId="322" priority="17"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321" priority="13" operator="equal">
      <formula>0</formula>
    </cfRule>
  </conditionalFormatting>
  <conditionalFormatting sqref="C33:H33">
    <cfRule type="cellIs" dxfId="320" priority="14" operator="equal">
      <formula>0</formula>
    </cfRule>
  </conditionalFormatting>
  <conditionalFormatting sqref="C2:I2">
    <cfRule type="cellIs" dxfId="319" priority="1" operator="equal">
      <formula>0</formula>
    </cfRule>
  </conditionalFormatting>
  <conditionalFormatting sqref="C4:I4">
    <cfRule type="cellIs" dxfId="318" priority="11" operator="equal">
      <formula>0</formula>
    </cfRule>
  </conditionalFormatting>
  <conditionalFormatting sqref="D1">
    <cfRule type="cellIs" dxfId="317" priority="8" operator="equal">
      <formula>0</formula>
    </cfRule>
  </conditionalFormatting>
  <conditionalFormatting sqref="D5:L8">
    <cfRule type="cellIs" dxfId="316" priority="9" operator="equal">
      <formula>0</formula>
    </cfRule>
  </conditionalFormatting>
  <conditionalFormatting sqref="H14:H24 K14:P24 L25:P25">
    <cfRule type="cellIs" dxfId="315" priority="12" operator="equal">
      <formula>0</formula>
    </cfRule>
  </conditionalFormatting>
  <conditionalFormatting sqref="I14:J24">
    <cfRule type="cellIs" dxfId="314" priority="3" operator="equal">
      <formula>0</formula>
    </cfRule>
  </conditionalFormatting>
  <conditionalFormatting sqref="N9:O9">
    <cfRule type="cellIs" dxfId="313" priority="21" operator="equal">
      <formula>0</formula>
    </cfRule>
  </conditionalFormatting>
  <conditionalFormatting sqref="Q14:Q24">
    <cfRule type="cellIs" dxfId="312" priority="7" operator="equal">
      <formula>0</formula>
    </cfRule>
  </conditionalFormatting>
  <dataValidations disablePrompts="1" count="1">
    <dataValidation type="list" allowBlank="1" showInputMessage="1" showErrorMessage="1" sqref="Q14:Q24">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6" operator="containsText" id="{27FF1C0A-468E-4391-8F41-D61B884348F0}">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15" operator="containsText" id="{A8E9E3DD-E03C-4AE9-8CC9-A84705A86D41}">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DB87CEB1-DE4F-4598-A1A9-ACD3ACC5EEB3}">
  <ds:schemaRefs>
    <ds:schemaRef ds:uri="4e93ec4e-506a-41d2-9951-55e983c361d3"/>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 ds:uri="123c74fc-5732-4eeb-8864-aaacbc0028ee"/>
    <ds:schemaRef ds:uri="http://www.w3.org/XML/1998/namespace"/>
    <ds:schemaRef ds:uri="http://purl.org/dc/elements/1.1/"/>
  </ds:schemaRefs>
</ds:datastoreItem>
</file>

<file path=customXml/itemProps3.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lpstr>5a+c+n</vt:lpstr>
      <vt:lpstr>5a</vt:lpstr>
      <vt:lpstr>5c</vt:lpstr>
      <vt:lpstr>5n</vt:lpstr>
      <vt:lpstr>6a+c+n</vt:lpstr>
      <vt:lpstr>6a</vt:lpstr>
      <vt:lpstr>6c</vt:lpstr>
      <vt:lpstr>6n</vt:lpstr>
      <vt:lpstr>7a+c+n</vt:lpstr>
      <vt:lpstr>7a</vt:lpstr>
      <vt:lpstr>7c</vt:lpstr>
      <vt:lpstr>7n</vt:lpstr>
      <vt:lpstr>8a+c+n</vt:lpstr>
      <vt:lpstr>8a</vt:lpstr>
      <vt:lpstr>8c</vt:lpstr>
      <vt:lpstr>8n</vt:lpstr>
      <vt:lpstr>9a+c+n</vt:lpstr>
      <vt:lpstr>9a</vt:lpstr>
      <vt:lpstr>9c</vt:lpstr>
      <vt:lpstr>9n</vt:lpstr>
      <vt:lpstr>10a+c+n</vt:lpstr>
      <vt:lpstr>10a</vt:lpstr>
      <vt:lpstr>10c</vt:lpstr>
      <vt:lpstr>10n</vt:lpstr>
      <vt:lpstr>11a+c+n</vt:lpstr>
      <vt:lpstr>11a</vt:lpstr>
      <vt:lpstr>11c</vt:lpstr>
      <vt:lpstr>11n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Lietotājs</dc:creator>
  <cp:keywords/>
  <dc:description/>
  <cp:lastModifiedBy>Uldis</cp:lastModifiedBy>
  <cp:revision/>
  <dcterms:created xsi:type="dcterms:W3CDTF">2019-03-11T11:42:22Z</dcterms:created>
  <dcterms:modified xsi:type="dcterms:W3CDTF">2024-06-26T11:32:32Z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